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erina.janeckova\Nextcloud\akce 2023\realizace\Parkoviště Smetanovy sady+Parkoviště Dlouhá (byt.domy 42-48)\Parkoviště Smetanovy Sady\"/>
    </mc:Choice>
  </mc:AlternateContent>
  <bookViews>
    <workbookView xWindow="-15" yWindow="-15" windowWidth="23445" windowHeight="10950"/>
  </bookViews>
  <sheets>
    <sheet name="Titulní list" sheetId="1" r:id="rId1"/>
    <sheet name="Položky" sheetId="2" r:id="rId2"/>
  </sheets>
  <calcPr calcId="152511"/>
</workbook>
</file>

<file path=xl/calcChain.xml><?xml version="1.0" encoding="utf-8"?>
<calcChain xmlns="http://schemas.openxmlformats.org/spreadsheetml/2006/main">
  <c r="G38" i="2" l="1"/>
  <c r="G39" i="2"/>
  <c r="G7" i="2"/>
  <c r="G8" i="2"/>
  <c r="C32" i="1"/>
  <c r="G17" i="2"/>
  <c r="G18" i="2"/>
  <c r="G37" i="2"/>
  <c r="G26" i="2"/>
  <c r="G33" i="2"/>
  <c r="G34" i="2"/>
  <c r="G35" i="2"/>
  <c r="G36" i="2"/>
  <c r="A4" i="2"/>
  <c r="A5" i="2" s="1"/>
  <c r="A6" i="2" s="1"/>
  <c r="A7" i="2" s="1"/>
  <c r="A8" i="2" s="1"/>
  <c r="A9" i="2" s="1"/>
  <c r="A33" i="2"/>
  <c r="A34" i="2" s="1"/>
  <c r="A35" i="2" s="1"/>
  <c r="A36" i="2" s="1"/>
  <c r="A37" i="2" s="1"/>
  <c r="A38" i="2" s="1"/>
  <c r="A39" i="2" s="1"/>
  <c r="G32" i="2"/>
  <c r="G130" i="2"/>
  <c r="G131" i="2"/>
  <c r="G132" i="2"/>
  <c r="G133" i="2"/>
  <c r="G24" i="2"/>
  <c r="G25" i="2"/>
  <c r="A118" i="2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53" i="2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G111" i="2"/>
  <c r="A80" i="2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G118" i="2"/>
  <c r="G119" i="2"/>
  <c r="G120" i="2"/>
  <c r="G121" i="2"/>
  <c r="G122" i="2"/>
  <c r="G123" i="2"/>
  <c r="G124" i="2"/>
  <c r="G125" i="2"/>
  <c r="G126" i="2"/>
  <c r="G127" i="2"/>
  <c r="G128" i="2"/>
  <c r="G129" i="2"/>
  <c r="G117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79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52" i="2"/>
  <c r="G46" i="2"/>
  <c r="G45" i="2"/>
  <c r="G4" i="2"/>
  <c r="G5" i="2"/>
  <c r="G6" i="2"/>
  <c r="G9" i="2"/>
  <c r="G10" i="2"/>
  <c r="G11" i="2"/>
  <c r="G12" i="2"/>
  <c r="G13" i="2"/>
  <c r="G14" i="2"/>
  <c r="G15" i="2"/>
  <c r="G16" i="2"/>
  <c r="G19" i="2"/>
  <c r="G20" i="2"/>
  <c r="G21" i="2"/>
  <c r="G22" i="2"/>
  <c r="G23" i="2"/>
  <c r="G3" i="2"/>
  <c r="G48" i="2" l="1"/>
  <c r="C19" i="1" s="1"/>
  <c r="A102" i="2"/>
  <c r="A103" i="2" s="1"/>
  <c r="A104" i="2" s="1"/>
  <c r="A105" i="2" s="1"/>
  <c r="A106" i="2" s="1"/>
  <c r="A107" i="2" s="1"/>
  <c r="A108" i="2" s="1"/>
  <c r="A109" i="2" s="1"/>
  <c r="A110" i="2" s="1"/>
  <c r="A111" i="2" s="1"/>
  <c r="G113" i="2"/>
  <c r="C21" i="1" s="1"/>
  <c r="C22" i="1" s="1"/>
  <c r="G74" i="2"/>
  <c r="C20" i="1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G41" i="2"/>
  <c r="C18" i="1" s="1"/>
  <c r="G28" i="2"/>
  <c r="C17" i="1" s="1"/>
  <c r="G135" i="2"/>
  <c r="C26" i="1" s="1"/>
  <c r="C27" i="1" s="1"/>
  <c r="C23" i="1" l="1"/>
  <c r="C34" i="1" s="1"/>
  <c r="C37" i="1" s="1"/>
  <c r="C38" i="1" s="1"/>
  <c r="C39" i="1" l="1"/>
</calcChain>
</file>

<file path=xl/sharedStrings.xml><?xml version="1.0" encoding="utf-8"?>
<sst xmlns="http://schemas.openxmlformats.org/spreadsheetml/2006/main" count="467" uniqueCount="279">
  <si>
    <t>Nabídka číslo:</t>
  </si>
  <si>
    <t>název:</t>
  </si>
  <si>
    <t>Investor:</t>
  </si>
  <si>
    <t>Město Nový Jičín</t>
  </si>
  <si>
    <t>Vypracoval:</t>
  </si>
  <si>
    <t>Miloš Češík</t>
  </si>
  <si>
    <t>E-mail:</t>
  </si>
  <si>
    <t>milos.cesik@misa.cz</t>
  </si>
  <si>
    <t>Dne: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</si>
  <si>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</si>
  <si>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</si>
  <si>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</si>
  <si>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</si>
  <si>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</si>
  <si>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</si>
  <si>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</si>
  <si>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</si>
  <si>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</si>
  <si>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m</t>
  </si>
  <si>
    <t>210010004</t>
  </si>
  <si>
    <t>trubka oheb.el.inst. typ 23 R=29mm (PO)</t>
  </si>
  <si>
    <t>210010135</t>
  </si>
  <si>
    <t>trubka ochr.z PE vnitřní do R=80mm (VU)</t>
  </si>
  <si>
    <t>210100251</t>
  </si>
  <si>
    <t>ukonč.kab.smršt.zákl.do 4x10 mm2</t>
  </si>
  <si>
    <t>ukonč.kab.do 3x2,5 mm2</t>
  </si>
  <si>
    <t>210120001</t>
  </si>
  <si>
    <t>ks</t>
  </si>
  <si>
    <t>210220022</t>
  </si>
  <si>
    <t>uzem. v zemi FeZn R=8-10 mm vč.svorek;propoj.aj.</t>
  </si>
  <si>
    <t>210220302</t>
  </si>
  <si>
    <t>svorky hromosv.nad 2 šrouby(ST;SJ;SK;SZ;SR01;02)</t>
  </si>
  <si>
    <t>210220401</t>
  </si>
  <si>
    <t>označení svodu štítky smalt.;umělá hmota</t>
  </si>
  <si>
    <t>210220458</t>
  </si>
  <si>
    <t>nátěr zemního vodiče</t>
  </si>
  <si>
    <t>210292021</t>
  </si>
  <si>
    <t>sfázování žil kab.s prozvon.a označením vod.vedení</t>
  </si>
  <si>
    <t>210800524</t>
  </si>
  <si>
    <t>CY 1.5 mm2 černý (VU)</t>
  </si>
  <si>
    <t>210901045</t>
  </si>
  <si>
    <t>CYKY 4Jx10 mm2 750V (VU)</t>
  </si>
  <si>
    <t>214280810</t>
  </si>
  <si>
    <t>písmomalířské práce číslice a písmena do 100mm</t>
  </si>
  <si>
    <t>214280861</t>
  </si>
  <si>
    <t>Nakreslení blesku na stožar. dvířka</t>
  </si>
  <si>
    <t>Celkem za ceník:</t>
  </si>
  <si>
    <t>C46M - Zemní práce</t>
  </si>
  <si>
    <t>km</t>
  </si>
  <si>
    <t>460030028</t>
  </si>
  <si>
    <t>Ochrana výkopu proti spadnutí kolemjdoucích - zábrana</t>
  </si>
  <si>
    <t>m2</t>
  </si>
  <si>
    <t>460050602</t>
  </si>
  <si>
    <t>ruční výkop jámy (sond) zem.tř.3-4</t>
  </si>
  <si>
    <t>m3</t>
  </si>
  <si>
    <t>460080002</t>
  </si>
  <si>
    <t>betonový základ do bednění</t>
  </si>
  <si>
    <t>460120002</t>
  </si>
  <si>
    <t>zához jámy (sond) zem.tř. 3-4</t>
  </si>
  <si>
    <t>460300006</t>
  </si>
  <si>
    <t>hutnění zeminy vrstvy 20cm</t>
  </si>
  <si>
    <t>460420501</t>
  </si>
  <si>
    <t>křižovatka s vodovodním řádem</t>
  </si>
  <si>
    <t>křižovatka s kanalizací</t>
  </si>
  <si>
    <t>460490012</t>
  </si>
  <si>
    <t>fólie výstražná z PVC šířky 33cm</t>
  </si>
  <si>
    <t>460500002</t>
  </si>
  <si>
    <t>betonová spádová deska stožáru</t>
  </si>
  <si>
    <t>460510031</t>
  </si>
  <si>
    <t>Zatěsnění konců kab. chrániček</t>
  </si>
  <si>
    <t>Materiály</t>
  </si>
  <si>
    <t>01426</t>
  </si>
  <si>
    <t>svorka SP 1 k připojení kovových částí</t>
  </si>
  <si>
    <t>01488</t>
  </si>
  <si>
    <t>označovací štítek zemniče</t>
  </si>
  <si>
    <t>02803</t>
  </si>
  <si>
    <t>CY  1.5mm2 černý</t>
  </si>
  <si>
    <t>CYKY 3Jx1.5mm2</t>
  </si>
  <si>
    <t>03000330</t>
  </si>
  <si>
    <t>kabel CYKY-J 4x10</t>
  </si>
  <si>
    <t>10001000</t>
  </si>
  <si>
    <t>Betonová směs</t>
  </si>
  <si>
    <t>suspenze - gumoasfalt</t>
  </si>
  <si>
    <t>16011150</t>
  </si>
  <si>
    <t>kg</t>
  </si>
  <si>
    <t>35242</t>
  </si>
  <si>
    <t>pojistkový dotyk  6A</t>
  </si>
  <si>
    <t>90004</t>
  </si>
  <si>
    <t>90006</t>
  </si>
  <si>
    <t>fólie z polyetylenu šíře 330mm</t>
  </si>
  <si>
    <t>90106</t>
  </si>
  <si>
    <t>90119</t>
  </si>
  <si>
    <t>ředidlo S 6006</t>
  </si>
  <si>
    <t>l</t>
  </si>
  <si>
    <t>99401050</t>
  </si>
  <si>
    <t>99401051</t>
  </si>
  <si>
    <t>Konservační vazelina</t>
  </si>
  <si>
    <t>kpl</t>
  </si>
  <si>
    <t>Celkem za materiály:</t>
  </si>
  <si>
    <t>Práce v HZS</t>
  </si>
  <si>
    <t/>
  </si>
  <si>
    <t>Vyměření osvětlovacích bodů</t>
  </si>
  <si>
    <t>hod.</t>
  </si>
  <si>
    <t>Dovoz stožárů</t>
  </si>
  <si>
    <t>Vyměření trasy</t>
  </si>
  <si>
    <t>Přejímka zemních prací jednotlivými správci sítí</t>
  </si>
  <si>
    <t>Náklady na mechanismy</t>
  </si>
  <si>
    <t>Autorský dozor projektanta</t>
  </si>
  <si>
    <t>Seřízení a zkouška funkčnosti</t>
  </si>
  <si>
    <t>Vytyčení stávajících sítí</t>
  </si>
  <si>
    <t>Revize elektro</t>
  </si>
  <si>
    <t>Spolupráce s TS Nový Jičín</t>
  </si>
  <si>
    <t>Celkem za práci v HZS:</t>
  </si>
  <si>
    <t>Kap.</t>
  </si>
  <si>
    <t>Základ 21%</t>
  </si>
  <si>
    <t>Rekapitulace</t>
  </si>
  <si>
    <t xml:space="preserve">A.  </t>
  </si>
  <si>
    <t>UPRAVENÉ ROZPOČTOVÉ NÁKLADY</t>
  </si>
  <si>
    <t>C21M - Elektromontáže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</si>
  <si>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</si>
  <si>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</si>
  <si>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</si>
  <si>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</si>
  <si>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</si>
  <si>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</si>
  <si>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VEDLEJŠÍ ROZPOČTOVÉ NÁKLADY</t>
  </si>
  <si>
    <t>CELKEM VRN</t>
  </si>
  <si>
    <t>REKAPITULACE CELKEM</t>
  </si>
  <si>
    <t>CELKEM - náklady bez DPH [Kč]:</t>
  </si>
  <si>
    <t>hodnoty DPH:</t>
  </si>
  <si>
    <t>náklady včetně DPH:</t>
  </si>
  <si>
    <t xml:space="preserve">  Severní 625, 742 42 Šenov u Nového Jičína   </t>
  </si>
  <si>
    <t>10.076.697</t>
  </si>
  <si>
    <t>C25M - Nátěry  -  MONTÁŽ</t>
  </si>
  <si>
    <t>C46M - Zemní práce  -  MONTÁŽ</t>
  </si>
  <si>
    <t>MATERIÁL</t>
  </si>
  <si>
    <t>Podružný materiál</t>
  </si>
  <si>
    <t>C25M - Nátěry</t>
  </si>
  <si>
    <t>2,00</t>
  </si>
  <si>
    <t>6,00</t>
  </si>
  <si>
    <t>210204002</t>
  </si>
  <si>
    <t>460050003</t>
  </si>
  <si>
    <t>jáma pro J stožár jedn.6-8m v rovině zem.tř.3</t>
  </si>
  <si>
    <t>10,00</t>
  </si>
  <si>
    <t>460100022</t>
  </si>
  <si>
    <t>pouzdrový zákl.pro stožár VO v trase 300x1000mm</t>
  </si>
  <si>
    <t>460200163</t>
  </si>
  <si>
    <t>kabel.rýha 35cm/šíř. 80cm/hl. zem.tř.3</t>
  </si>
  <si>
    <t>3,00</t>
  </si>
  <si>
    <t>460560163</t>
  </si>
  <si>
    <t>ruč.zához.kab.rýhy 35cm šíř.80cm hl.zem.tř.3</t>
  </si>
  <si>
    <t>050199</t>
  </si>
  <si>
    <t>10.076.046</t>
  </si>
  <si>
    <t>Kryt KS 8 dotykový IP20 pro SR 46</t>
  </si>
  <si>
    <t>21011515</t>
  </si>
  <si>
    <t>email konzumní venkovní (červený)</t>
  </si>
  <si>
    <t>Nepředvídané zemní práce</t>
  </si>
  <si>
    <t>Prořez</t>
  </si>
  <si>
    <t xml:space="preserve">   ks</t>
  </si>
  <si>
    <t>5,00</t>
  </si>
  <si>
    <t>1,00</t>
  </si>
  <si>
    <t>trubka ohebná instal. PVC 23 R=29mm</t>
  </si>
  <si>
    <t>KS</t>
  </si>
  <si>
    <t xml:space="preserve"> KS</t>
  </si>
  <si>
    <t>1116331723000</t>
  </si>
  <si>
    <t>pěna montáž.polyuretan. 750ml</t>
  </si>
  <si>
    <t>Zajištění zábran výkopů</t>
  </si>
  <si>
    <t>provizorní úprava terénu zem.tř.3</t>
  </si>
  <si>
    <t>210204201</t>
  </si>
  <si>
    <t>elektrovýzbroj stožáru pro 1 okruh</t>
  </si>
  <si>
    <t>210950101</t>
  </si>
  <si>
    <t>210950201</t>
  </si>
  <si>
    <t>přípl. za zatahování kab. při váze kab. do 0.75kg</t>
  </si>
  <si>
    <t>460620013</t>
  </si>
  <si>
    <t>000001</t>
  </si>
  <si>
    <t>Drobný elektroinstalační a spojovací materíál</t>
  </si>
  <si>
    <t>210290701</t>
  </si>
  <si>
    <t>sestavení svítidla VO</t>
  </si>
  <si>
    <t>460490013</t>
  </si>
  <si>
    <t>popis fólie - VO -</t>
  </si>
  <si>
    <t>C21M - Elektromontáže  -  DEMONTÁŽ</t>
  </si>
  <si>
    <t>Demontáže</t>
  </si>
  <si>
    <t>210100101</t>
  </si>
  <si>
    <t>ukonč. 1 žil. vodičů do 16 mm2</t>
  </si>
  <si>
    <t>Celkem za demontáž:</t>
  </si>
  <si>
    <t>210202015</t>
  </si>
  <si>
    <t>stožár sadový ocelový do 6m</t>
  </si>
  <si>
    <t>Celkem za montáž:</t>
  </si>
  <si>
    <t>pojistka vč. vložek E 14 do 25 A</t>
  </si>
  <si>
    <t>210202011</t>
  </si>
  <si>
    <t>LED svítidlo s kloubem na stožár/výložník (26-115W)</t>
  </si>
  <si>
    <t>210810005</t>
  </si>
  <si>
    <t>CYKY 3Jx1.5 mm2 750V (VU)</t>
  </si>
  <si>
    <t>70,00</t>
  </si>
  <si>
    <t>460080101</t>
  </si>
  <si>
    <t>rozbourání betonového základu</t>
  </si>
  <si>
    <t>zához jámy zem.tř. 3-4</t>
  </si>
  <si>
    <t>00203</t>
  </si>
  <si>
    <t>33914</t>
  </si>
  <si>
    <t>34-2554</t>
  </si>
  <si>
    <t>35222</t>
  </si>
  <si>
    <t>pojistková vložka E14/6A</t>
  </si>
  <si>
    <t>84008920</t>
  </si>
  <si>
    <t>M8x25T šroub (mosaz)</t>
  </si>
  <si>
    <t>90011</t>
  </si>
  <si>
    <t>Archeologický dohled</t>
  </si>
  <si>
    <t>Předání el. mat. TS</t>
  </si>
  <si>
    <t xml:space="preserve"> mob.: 724 051 989, e-mail: milos.cesik@misa.cz   </t>
  </si>
  <si>
    <t>PVC roura světlosti  30cm  - 100cm</t>
  </si>
  <si>
    <t>20,00</t>
  </si>
  <si>
    <t>7,00</t>
  </si>
  <si>
    <t>stožár sadový ocelový</t>
  </si>
  <si>
    <t>210204011</t>
  </si>
  <si>
    <t>stožár ocelový do délky 12m</t>
  </si>
  <si>
    <t>60,00</t>
  </si>
  <si>
    <t>označovací štítek na kabel</t>
  </si>
  <si>
    <t>214281001</t>
  </si>
  <si>
    <t>natočení (směrování) svítidel</t>
  </si>
  <si>
    <t>pouzdrový zákl.pro stožár VO v trase 300x1500mm</t>
  </si>
  <si>
    <t>0,50</t>
  </si>
  <si>
    <t>460100023</t>
  </si>
  <si>
    <t>STOZAR sv.v. 7,2m ZAROVY ZINEK třístupňový 133/108/89</t>
  </si>
  <si>
    <t>90010</t>
  </si>
  <si>
    <t>PVC roura světlosti  30cm  - 150cm</t>
  </si>
  <si>
    <t>Stožáry do šrotu</t>
  </si>
  <si>
    <t>210100003</t>
  </si>
  <si>
    <t>ukonč.vod.v rozv.vč.zap.a konc.do 16mm2</t>
  </si>
  <si>
    <t>Zhotovení dokumentace skutečného stavu</t>
  </si>
  <si>
    <t>1121</t>
  </si>
  <si>
    <t>PARKOVIŠTĚ NA UL. SMETANOVY SADY V NOVÉM JIČÍNĚ</t>
  </si>
  <si>
    <t>SO 451 Přeložka veřejného osvětlení</t>
  </si>
  <si>
    <t>Dovoz betonové směsi</t>
  </si>
  <si>
    <t>30,00</t>
  </si>
  <si>
    <t>210100253</t>
  </si>
  <si>
    <t>odpojení.kab.do 4x50 mm2</t>
  </si>
  <si>
    <t>Svítidlo výbojkové - parkové</t>
  </si>
  <si>
    <t>CYKY-CYKYm 3Jx1.5 mm2 750V (VU)</t>
  </si>
  <si>
    <t>210810013</t>
  </si>
  <si>
    <t>CYKY-CYKYm 4Jx10 mm2 750V (VU)</t>
  </si>
  <si>
    <t>32,00</t>
  </si>
  <si>
    <t>460010024</t>
  </si>
  <si>
    <t>vytyč.trati kab.vedení v zastavěném prostoru</t>
  </si>
  <si>
    <t>0,01</t>
  </si>
  <si>
    <t>100,00</t>
  </si>
  <si>
    <t>0,68</t>
  </si>
  <si>
    <t>23,00</t>
  </si>
  <si>
    <t>křižovatka s plynovým potrubím</t>
  </si>
  <si>
    <t>01437</t>
  </si>
  <si>
    <t>svorka LS 10 k propojení zemniče</t>
  </si>
  <si>
    <t>050198</t>
  </si>
  <si>
    <t>STOZAR sv.v. 6,8m ZAROVY ZINEK třístupňový 133/89/60</t>
  </si>
  <si>
    <t>10.050.820</t>
  </si>
  <si>
    <t>Spojka zemní kabelová pro průřez 4x10-35</t>
  </si>
  <si>
    <t>Cu stožárová svorkovnicová výzbroj s jednou sadou pojistek E14</t>
  </si>
  <si>
    <t>KG</t>
  </si>
  <si>
    <t>drát FeZn 10 mm (180m)</t>
  </si>
  <si>
    <t>trubka PE 63</t>
  </si>
  <si>
    <t>2-3274</t>
  </si>
  <si>
    <t>Štítek kabelový (plastový)</t>
  </si>
  <si>
    <t>34-155</t>
  </si>
  <si>
    <t>Výložník jednoramenný obloukový, dl. 1000mm, průměr 60mm, žár.zinek</t>
  </si>
  <si>
    <t>Venkovní svítidlo LED 24,5W (3170 lm),IP 66, 2700K s kloubem pro náklon svítidla</t>
  </si>
  <si>
    <t>34-2555</t>
  </si>
  <si>
    <t>Venkovní svítidlo LED 45,5W (5519 lm),IP 66, 2700K s kloubem pro náklon svítidla</t>
  </si>
  <si>
    <t>dlaždice betonová 50x50x5cm</t>
  </si>
  <si>
    <t>9,00</t>
  </si>
  <si>
    <t>77,00</t>
  </si>
  <si>
    <t>210100001</t>
  </si>
  <si>
    <t>ukonč.vod.v rozv.vč.zap.a konc.do 2.5mm2</t>
  </si>
  <si>
    <t>18,00</t>
  </si>
  <si>
    <t>210102001</t>
  </si>
  <si>
    <t>spojka zemní kabelová do 4x25 mm2/1kV</t>
  </si>
  <si>
    <t>21,00</t>
  </si>
  <si>
    <t>82,00</t>
  </si>
  <si>
    <t>210950202</t>
  </si>
  <si>
    <t>přípl. za zatahování kab. při váze kab. do 2kg</t>
  </si>
  <si>
    <t>Geodetické zaměřeGeodetické zaměření skutečného stavuní</t>
  </si>
  <si>
    <t>Spolupráce s investorem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</si>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</sst>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5]#,##0.00;\-#,##0.00"/>
    <numFmt numFmtId="165" formatCode="[$-10405]#,##0;\-#,##0"/>
  </numFmts>
  <fonts count="16" x14ac:knownFonts="1">
    <font>
      <sz val="10"/>
      <name val="Arial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i/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b/>
      <sz val="16"/>
      <color indexed="12"/>
      <name val="Arial"/>
      <family val="2"/>
      <charset val="238"/>
    </font>
    <font>
      <b/>
      <sz val="9"/>
      <color indexed="8"/>
      <name val="Arial CE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12"/>
      <name val="Arial"/>
      <family val="2"/>
      <charset val="238"/>
    </font>
    <font>
      <sz val="14"/>
      <color indexed="8"/>
      <name val="Arial"/>
      <family val="2"/>
      <charset val="238"/>
    </font>
    <font>
      <sz val="11"/>
      <color rgb="FF000000"/>
      <name val="Calibri"/>
      <family val="2"/>
      <scheme val="minor"/>
    </font>
    <font>
      <sz val="8.25"/>
      <color rgb="FF000000"/>
      <name val="Arial"/>
      <family val="2"/>
      <charset val="238"/>
    </font>
    <font>
      <sz val="8.25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1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3" fillId="0" borderId="0"/>
  </cellStyleXfs>
  <cellXfs count="82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 indent="1"/>
    </xf>
    <xf numFmtId="0" fontId="3" fillId="2" borderId="1" xfId="0" applyFont="1" applyFill="1" applyBorder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vertical="top"/>
    </xf>
    <xf numFmtId="0" fontId="2" fillId="0" borderId="0" xfId="0" applyFont="1" applyAlignment="1">
      <alignment horizontal="left" vertical="top" indent="1"/>
    </xf>
    <xf numFmtId="0" fontId="2" fillId="2" borderId="4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left" vertical="top"/>
    </xf>
    <xf numFmtId="1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9" fontId="2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2" fillId="0" borderId="5" xfId="0" applyFont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0" fontId="6" fillId="0" borderId="6" xfId="0" applyFont="1" applyBorder="1" applyAlignment="1">
      <alignment horizontal="right" vertical="top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horizontal="right" vertical="top"/>
    </xf>
    <xf numFmtId="0" fontId="6" fillId="0" borderId="5" xfId="0" applyFont="1" applyBorder="1" applyAlignment="1">
      <alignment vertical="top" wrapText="1"/>
    </xf>
    <xf numFmtId="0" fontId="7" fillId="0" borderId="0" xfId="0" applyFont="1" applyAlignment="1">
      <alignment vertical="top"/>
    </xf>
    <xf numFmtId="4" fontId="2" fillId="0" borderId="0" xfId="0" applyNumberFormat="1" applyFont="1" applyAlignment="1">
      <alignment vertical="top"/>
    </xf>
    <xf numFmtId="4" fontId="2" fillId="2" borderId="4" xfId="0" applyNumberFormat="1" applyFont="1" applyFill="1" applyBorder="1" applyAlignment="1">
      <alignment horizontal="right" vertical="top"/>
    </xf>
    <xf numFmtId="4" fontId="6" fillId="0" borderId="0" xfId="0" applyNumberFormat="1" applyFont="1" applyAlignment="1">
      <alignment vertical="top"/>
    </xf>
    <xf numFmtId="4" fontId="6" fillId="0" borderId="6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vertical="top"/>
    </xf>
    <xf numFmtId="4" fontId="7" fillId="0" borderId="0" xfId="0" applyNumberFormat="1" applyFont="1" applyAlignment="1">
      <alignment horizontal="right" vertical="top"/>
    </xf>
    <xf numFmtId="0" fontId="4" fillId="0" borderId="0" xfId="0" applyFont="1" applyBorder="1" applyAlignment="1">
      <alignment horizontal="center" vertical="top"/>
    </xf>
    <xf numFmtId="0" fontId="3" fillId="2" borderId="0" xfId="0" applyFont="1" applyFill="1" applyBorder="1" applyAlignment="1">
      <alignment vertical="top"/>
    </xf>
    <xf numFmtId="0" fontId="3" fillId="2" borderId="7" xfId="0" applyFont="1" applyFill="1" applyBorder="1" applyAlignment="1">
      <alignment vertical="top"/>
    </xf>
    <xf numFmtId="4" fontId="9" fillId="0" borderId="0" xfId="0" applyNumberFormat="1" applyFont="1" applyAlignment="1">
      <alignment horizontal="right" vertical="top"/>
    </xf>
    <xf numFmtId="4" fontId="10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2" fillId="0" borderId="5" xfId="0" applyNumberFormat="1" applyFont="1" applyBorder="1" applyAlignment="1">
      <alignment vertical="top"/>
    </xf>
    <xf numFmtId="4" fontId="7" fillId="0" borderId="5" xfId="0" applyNumberFormat="1" applyFont="1" applyBorder="1" applyAlignment="1">
      <alignment horizontal="right" vertical="top"/>
    </xf>
    <xf numFmtId="14" fontId="2" fillId="0" borderId="0" xfId="0" applyNumberFormat="1" applyFont="1" applyAlignment="1">
      <alignment horizontal="left" vertical="top" indent="1"/>
    </xf>
    <xf numFmtId="0" fontId="14" fillId="0" borderId="0" xfId="1" applyNumberFormat="1" applyFont="1" applyFill="1" applyBorder="1" applyAlignment="1">
      <alignment horizontal="right" vertical="top" wrapText="1" readingOrder="1"/>
    </xf>
    <xf numFmtId="0" fontId="14" fillId="0" borderId="0" xfId="1" applyNumberFormat="1" applyFont="1" applyFill="1" applyBorder="1" applyAlignment="1">
      <alignment vertical="top" wrapText="1" readingOrder="1"/>
    </xf>
    <xf numFmtId="164" fontId="14" fillId="0" borderId="0" xfId="1" applyNumberFormat="1" applyFont="1" applyFill="1" applyBorder="1" applyAlignment="1">
      <alignment horizontal="right" vertical="top" wrapText="1" readingOrder="1"/>
    </xf>
    <xf numFmtId="0" fontId="6" fillId="0" borderId="8" xfId="0" applyFont="1" applyBorder="1" applyAlignment="1">
      <alignment horizontal="left" vertical="top"/>
    </xf>
    <xf numFmtId="0" fontId="2" fillId="0" borderId="8" xfId="0" applyFont="1" applyBorder="1" applyAlignment="1">
      <alignment vertical="top"/>
    </xf>
    <xf numFmtId="4" fontId="2" fillId="0" borderId="8" xfId="0" applyNumberFormat="1" applyFont="1" applyBorder="1" applyAlignment="1">
      <alignment vertical="top"/>
    </xf>
    <xf numFmtId="4" fontId="6" fillId="0" borderId="8" xfId="0" applyNumberFormat="1" applyFont="1" applyBorder="1" applyAlignment="1">
      <alignment vertical="top"/>
    </xf>
    <xf numFmtId="0" fontId="14" fillId="0" borderId="0" xfId="1" applyNumberFormat="1" applyFont="1" applyFill="1" applyBorder="1" applyAlignment="1">
      <alignment horizontal="right" vertical="top" wrapText="1" readingOrder="1"/>
    </xf>
    <xf numFmtId="0" fontId="14" fillId="0" borderId="0" xfId="1" applyNumberFormat="1" applyFont="1" applyFill="1" applyBorder="1" applyAlignment="1">
      <alignment vertical="top" wrapText="1" readingOrder="1"/>
    </xf>
    <xf numFmtId="164" fontId="14" fillId="0" borderId="0" xfId="1" applyNumberFormat="1" applyFont="1" applyFill="1" applyBorder="1" applyAlignment="1">
      <alignment horizontal="right" vertical="top" wrapText="1" readingOrder="1"/>
    </xf>
    <xf numFmtId="4" fontId="14" fillId="0" borderId="0" xfId="1" applyNumberFormat="1" applyFont="1" applyFill="1" applyBorder="1" applyAlignment="1">
      <alignment horizontal="right" vertical="top" wrapText="1" readingOrder="1"/>
    </xf>
    <xf numFmtId="165" fontId="14" fillId="0" borderId="0" xfId="1" applyNumberFormat="1" applyFont="1" applyFill="1" applyBorder="1" applyAlignment="1">
      <alignment horizontal="right" vertical="top" wrapText="1" readingOrder="1"/>
    </xf>
    <xf numFmtId="0" fontId="14" fillId="0" borderId="0" xfId="1" applyNumberFormat="1" applyFont="1" applyFill="1" applyBorder="1" applyAlignment="1">
      <alignment horizontal="left" vertical="top" wrapText="1" readingOrder="1"/>
    </xf>
    <xf numFmtId="4" fontId="4" fillId="0" borderId="0" xfId="0" applyNumberFormat="1" applyFont="1" applyBorder="1" applyAlignment="1">
      <alignment horizontal="center" vertical="top"/>
    </xf>
    <xf numFmtId="4" fontId="3" fillId="2" borderId="9" xfId="0" applyNumberFormat="1" applyFont="1" applyFill="1" applyBorder="1" applyAlignment="1">
      <alignment vertical="top"/>
    </xf>
    <xf numFmtId="4" fontId="3" fillId="2" borderId="10" xfId="0" applyNumberFormat="1" applyFont="1" applyFill="1" applyBorder="1" applyAlignment="1">
      <alignment vertical="top"/>
    </xf>
    <xf numFmtId="4" fontId="3" fillId="2" borderId="11" xfId="0" applyNumberFormat="1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center"/>
    </xf>
    <xf numFmtId="0" fontId="14" fillId="0" borderId="0" xfId="1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top" wrapText="1"/>
    </xf>
    <xf numFmtId="0" fontId="2" fillId="0" borderId="8" xfId="0" applyFont="1" applyBorder="1" applyAlignment="1">
      <alignment horizontal="right" vertical="center"/>
    </xf>
    <xf numFmtId="0" fontId="14" fillId="0" borderId="0" xfId="1" applyNumberFormat="1" applyFont="1" applyFill="1" applyBorder="1" applyAlignment="1">
      <alignment vertical="top" wrapText="1" readingOrder="1"/>
    </xf>
    <xf numFmtId="0" fontId="14" fillId="0" borderId="0" xfId="1" applyNumberFormat="1" applyFont="1" applyFill="1" applyBorder="1" applyAlignment="1">
      <alignment horizontal="right" vertical="top" wrapText="1" readingOrder="1"/>
    </xf>
    <xf numFmtId="164" fontId="14" fillId="0" borderId="0" xfId="1" applyNumberFormat="1" applyFont="1" applyFill="1" applyBorder="1" applyAlignment="1">
      <alignment horizontal="right" vertical="top" wrapText="1" readingOrder="1"/>
    </xf>
    <xf numFmtId="4" fontId="14" fillId="0" borderId="0" xfId="1" applyNumberFormat="1" applyFont="1" applyFill="1" applyBorder="1" applyAlignment="1">
      <alignment horizontal="right" vertical="top" wrapText="1" readingOrder="1"/>
    </xf>
    <xf numFmtId="49" fontId="3" fillId="2" borderId="12" xfId="0" applyNumberFormat="1" applyFont="1" applyFill="1" applyBorder="1" applyAlignment="1">
      <alignment horizontal="left" vertical="top"/>
    </xf>
    <xf numFmtId="0" fontId="2" fillId="0" borderId="5" xfId="0" applyFont="1" applyBorder="1" applyAlignment="1">
      <alignment horizontal="right" vertical="top"/>
    </xf>
    <xf numFmtId="0" fontId="14" fillId="0" borderId="0" xfId="1" applyNumberFormat="1" applyFont="1" applyFill="1" applyBorder="1" applyAlignment="1">
      <alignment vertical="top" wrapText="1" readingOrder="1"/>
    </xf>
    <xf numFmtId="4" fontId="14" fillId="0" borderId="0" xfId="1" applyNumberFormat="1" applyFont="1" applyFill="1" applyBorder="1" applyAlignment="1">
      <alignment horizontal="right" vertical="top" wrapText="1" readingOrder="1"/>
    </xf>
    <xf numFmtId="164" fontId="15" fillId="0" borderId="0" xfId="1" applyNumberFormat="1" applyFont="1" applyFill="1" applyBorder="1" applyAlignment="1">
      <alignment horizontal="right" vertical="top" wrapText="1" readingOrder="1"/>
    </xf>
    <xf numFmtId="0" fontId="15" fillId="0" borderId="0" xfId="1" applyNumberFormat="1" applyFont="1" applyFill="1" applyBorder="1" applyAlignment="1">
      <alignment vertical="top" wrapText="1" readingOrder="1"/>
    </xf>
    <xf numFmtId="0" fontId="15" fillId="0" borderId="0" xfId="1" applyNumberFormat="1" applyFont="1" applyFill="1" applyBorder="1" applyAlignment="1">
      <alignment horizontal="right" vertical="top" wrapText="1" readingOrder="1"/>
    </xf>
    <xf numFmtId="0" fontId="15" fillId="0" borderId="0" xfId="1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abSelected="1" workbookViewId="0">
      <selection activeCell="C34" sqref="C34"/>
    </sheetView>
  </sheetViews>
  <sheetFormatPr defaultRowHeight="11.25" x14ac:dyDescent="0.2"/>
  <cols>
    <col min="1" max="1" width="16.42578125" style="1" customWidth="1"/>
    <col min="2" max="2" width="53.7109375" style="1" customWidth="1"/>
    <col min="3" max="3" width="19.28515625" style="25" customWidth="1"/>
    <col min="4" max="16384" width="9.140625" style="1"/>
  </cols>
  <sheetData>
    <row r="1" spans="1:3" ht="20.25" x14ac:dyDescent="0.2">
      <c r="A1" s="76" t="s">
        <v>5</v>
      </c>
      <c r="B1" s="76"/>
      <c r="C1" s="76"/>
    </row>
    <row r="2" spans="1:3" ht="15" x14ac:dyDescent="0.2">
      <c r="A2" s="77" t="s">
        <v>131</v>
      </c>
      <c r="B2" s="77"/>
      <c r="C2" s="77"/>
    </row>
    <row r="3" spans="1:3" ht="15.75" thickBot="1" x14ac:dyDescent="0.25">
      <c r="A3" s="78" t="s">
        <v>207</v>
      </c>
      <c r="B3" s="78"/>
      <c r="C3" s="78"/>
    </row>
    <row r="4" spans="1:3" ht="15.75" thickTop="1" x14ac:dyDescent="0.2">
      <c r="A4" s="31"/>
      <c r="B4" s="31"/>
      <c r="C4" s="53"/>
    </row>
    <row r="5" spans="1:3" ht="18" x14ac:dyDescent="0.2">
      <c r="A5" s="79" t="s">
        <v>278</v>
      </c>
      <c r="B5" s="80"/>
      <c r="C5" s="80"/>
    </row>
    <row r="6" spans="1:3" ht="12" thickBot="1" x14ac:dyDescent="0.25"/>
    <row r="7" spans="1:3" ht="15" x14ac:dyDescent="0.2">
      <c r="A7" s="5" t="s">
        <v>0</v>
      </c>
      <c r="B7" s="67" t="s">
        <v>228</v>
      </c>
      <c r="C7" s="54"/>
    </row>
    <row r="8" spans="1:3" ht="15" x14ac:dyDescent="0.2">
      <c r="A8" s="6" t="s">
        <v>1</v>
      </c>
      <c r="B8" s="32" t="s">
        <v>229</v>
      </c>
      <c r="C8" s="55"/>
    </row>
    <row r="9" spans="1:3" ht="15.75" thickBot="1" x14ac:dyDescent="0.25">
      <c r="A9" s="7"/>
      <c r="B9" s="33" t="s">
        <v>230</v>
      </c>
      <c r="C9" s="56"/>
    </row>
    <row r="11" spans="1:3" ht="15" x14ac:dyDescent="0.2">
      <c r="A11" s="3" t="s">
        <v>2</v>
      </c>
      <c r="B11" s="4" t="s">
        <v>3</v>
      </c>
    </row>
    <row r="13" spans="1:3" ht="15.75" x14ac:dyDescent="0.2">
      <c r="A13" s="75" t="s">
        <v>115</v>
      </c>
      <c r="B13" s="75"/>
      <c r="C13" s="75"/>
    </row>
    <row r="15" spans="1:3" x14ac:dyDescent="0.2">
      <c r="A15" s="9" t="s">
        <v>113</v>
      </c>
      <c r="B15" s="16" t="s">
        <v>12</v>
      </c>
      <c r="C15" s="26" t="s">
        <v>114</v>
      </c>
    </row>
    <row r="16" spans="1:3" x14ac:dyDescent="0.2">
      <c r="A16" s="18" t="s">
        <v>116</v>
      </c>
      <c r="B16" s="19" t="s">
        <v>117</v>
      </c>
      <c r="C16" s="27"/>
    </row>
    <row r="17" spans="1:3" x14ac:dyDescent="0.2">
      <c r="A17" s="2">
        <v>1</v>
      </c>
      <c r="B17" s="17" t="s">
        <v>118</v>
      </c>
      <c r="C17" s="25">
        <f>Položky!G28</f>
        <v>0</v>
      </c>
    </row>
    <row r="18" spans="1:3" x14ac:dyDescent="0.2">
      <c r="A18" s="2">
        <v>2</v>
      </c>
      <c r="B18" s="63" t="s">
        <v>180</v>
      </c>
      <c r="C18" s="25">
        <f>Položky!G41</f>
        <v>0</v>
      </c>
    </row>
    <row r="19" spans="1:3" x14ac:dyDescent="0.2">
      <c r="A19" s="2">
        <v>3</v>
      </c>
      <c r="B19" s="17" t="s">
        <v>133</v>
      </c>
      <c r="C19" s="25">
        <f>Položky!G48</f>
        <v>0</v>
      </c>
    </row>
    <row r="20" spans="1:3" x14ac:dyDescent="0.2">
      <c r="A20" s="2">
        <v>4</v>
      </c>
      <c r="B20" s="17" t="s">
        <v>134</v>
      </c>
      <c r="C20" s="25">
        <f>Položky!G74</f>
        <v>0</v>
      </c>
    </row>
    <row r="21" spans="1:3" x14ac:dyDescent="0.2">
      <c r="A21" s="2">
        <v>5</v>
      </c>
      <c r="B21" s="17" t="s">
        <v>135</v>
      </c>
      <c r="C21" s="25">
        <f>Položky!G113</f>
        <v>0</v>
      </c>
    </row>
    <row r="22" spans="1:3" x14ac:dyDescent="0.2">
      <c r="A22" s="2">
        <v>6</v>
      </c>
      <c r="B22" s="17" t="s">
        <v>136</v>
      </c>
      <c r="C22" s="66">
        <f>C21*0.05</f>
        <v>0</v>
      </c>
    </row>
    <row r="23" spans="1:3" x14ac:dyDescent="0.2">
      <c r="A23" s="20"/>
      <c r="B23" s="21" t="s">
        <v>119</v>
      </c>
      <c r="C23" s="28">
        <f>SUM(C17:C22)</f>
        <v>0</v>
      </c>
    </row>
    <row r="24" spans="1:3" x14ac:dyDescent="0.2">
      <c r="A24" s="2"/>
      <c r="B24" s="17"/>
    </row>
    <row r="25" spans="1:3" x14ac:dyDescent="0.2">
      <c r="A25" s="18" t="s">
        <v>120</v>
      </c>
      <c r="B25" s="19" t="s">
        <v>121</v>
      </c>
      <c r="C25" s="27"/>
    </row>
    <row r="26" spans="1:3" x14ac:dyDescent="0.2">
      <c r="A26" s="2">
        <v>7</v>
      </c>
      <c r="B26" s="17" t="s">
        <v>122</v>
      </c>
      <c r="C26" s="25">
        <f>Položky!G135</f>
        <v>0</v>
      </c>
    </row>
    <row r="27" spans="1:3" x14ac:dyDescent="0.2">
      <c r="A27" s="20"/>
      <c r="B27" s="21" t="s">
        <v>123</v>
      </c>
      <c r="C27" s="28">
        <f>SUM(C26)</f>
        <v>0</v>
      </c>
    </row>
    <row r="28" spans="1:3" x14ac:dyDescent="0.2">
      <c r="A28" s="2"/>
      <c r="B28" s="17"/>
    </row>
    <row r="29" spans="1:3" x14ac:dyDescent="0.2">
      <c r="A29" s="18" t="s">
        <v>124</v>
      </c>
      <c r="B29" s="19" t="s">
        <v>125</v>
      </c>
      <c r="C29" s="27"/>
    </row>
    <row r="30" spans="1:3" x14ac:dyDescent="0.2">
      <c r="A30" s="2">
        <v>8</v>
      </c>
      <c r="B30" s="69" t="s">
        <v>103</v>
      </c>
      <c r="C30" s="70">
        <v>0</v>
      </c>
    </row>
    <row r="31" spans="1:3" x14ac:dyDescent="0.2">
      <c r="A31" s="2">
        <v>9</v>
      </c>
      <c r="B31" s="69" t="s">
        <v>231</v>
      </c>
      <c r="C31" s="70">
        <v>0</v>
      </c>
    </row>
    <row r="32" spans="1:3" x14ac:dyDescent="0.2">
      <c r="A32" s="20"/>
      <c r="B32" s="21" t="s">
        <v>126</v>
      </c>
      <c r="C32" s="28">
        <f>SUM(C30:C31)</f>
        <v>0</v>
      </c>
    </row>
    <row r="33" spans="1:3" ht="12" thickBot="1" x14ac:dyDescent="0.25">
      <c r="A33" s="2"/>
      <c r="B33" s="17"/>
    </row>
    <row r="34" spans="1:3" ht="12" thickTop="1" x14ac:dyDescent="0.2">
      <c r="A34" s="22"/>
      <c r="B34" s="23" t="s">
        <v>127</v>
      </c>
      <c r="C34" s="29">
        <f>C23+C27+C32</f>
        <v>0</v>
      </c>
    </row>
    <row r="36" spans="1:3" ht="12" x14ac:dyDescent="0.2">
      <c r="B36" s="24"/>
      <c r="C36" s="30" t="s">
        <v>114</v>
      </c>
    </row>
    <row r="37" spans="1:3" ht="12" x14ac:dyDescent="0.2">
      <c r="B37" s="24" t="s">
        <v>128</v>
      </c>
      <c r="C37" s="34">
        <f>C34</f>
        <v>0</v>
      </c>
    </row>
    <row r="38" spans="1:3" ht="12" x14ac:dyDescent="0.2">
      <c r="B38" s="24" t="s">
        <v>129</v>
      </c>
      <c r="C38" s="35">
        <f>C37*0.21</f>
        <v>0</v>
      </c>
    </row>
    <row r="39" spans="1:3" ht="12" x14ac:dyDescent="0.2">
      <c r="B39" s="24" t="s">
        <v>130</v>
      </c>
      <c r="C39" s="35">
        <f>SUM(C37:C38)</f>
        <v>0</v>
      </c>
    </row>
    <row r="42" spans="1:3" x14ac:dyDescent="0.2">
      <c r="A42" s="2" t="s">
        <v>4</v>
      </c>
      <c r="B42" s="8" t="s">
        <v>5</v>
      </c>
    </row>
    <row r="43" spans="1:3" x14ac:dyDescent="0.2">
      <c r="A43" s="2" t="s">
        <v>6</v>
      </c>
      <c r="B43" s="8" t="s">
        <v>7</v>
      </c>
    </row>
    <row r="44" spans="1:3" x14ac:dyDescent="0.2">
      <c r="A44" s="2" t="s">
        <v>8</v>
      </c>
      <c r="B44" s="39">
        <v>44635</v>
      </c>
    </row>
  </sheetData>
  <mergeCells count="5">
    <mergeCell ref="A13:C13"/>
    <mergeCell ref="A1:C1"/>
    <mergeCell ref="A2:C2"/>
    <mergeCell ref="A3:C3"/>
    <mergeCell ref="A5:C5"/>
  </mergeCells>
  <phoneticPr fontId="1" type="noConversion"/>
  <printOptions horizont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6"/>
  <sheetViews>
    <sheetView topLeftCell="A110" workbookViewId="0">
      <selection activeCell="D117" sqref="D117:D133"/>
    </sheetView>
  </sheetViews>
  <sheetFormatPr defaultRowHeight="11.25" x14ac:dyDescent="0.2"/>
  <cols>
    <col min="1" max="1" width="3.140625" style="1" customWidth="1"/>
    <col min="2" max="2" width="9.5703125" style="1" bestFit="1" customWidth="1"/>
    <col min="3" max="3" width="40.140625" style="1" customWidth="1"/>
    <col min="4" max="4" width="7.85546875" style="25" customWidth="1"/>
    <col min="5" max="5" width="7.7109375" style="25" customWidth="1"/>
    <col min="6" max="6" width="3.5703125" style="59" customWidth="1"/>
    <col min="7" max="7" width="10" style="25" bestFit="1" customWidth="1"/>
    <col min="8" max="8" width="4.7109375" style="1" customWidth="1"/>
    <col min="9" max="16384" width="9.140625" style="1"/>
  </cols>
  <sheetData>
    <row r="1" spans="1:8" ht="15.75" x14ac:dyDescent="0.2">
      <c r="A1" s="81" t="s">
        <v>9</v>
      </c>
      <c r="B1" s="81"/>
      <c r="C1" s="81"/>
      <c r="D1" s="81"/>
      <c r="E1" s="81"/>
      <c r="F1" s="81"/>
      <c r="G1" s="81"/>
      <c r="H1" s="81"/>
    </row>
    <row r="2" spans="1:8" x14ac:dyDescent="0.2">
      <c r="A2" s="9" t="s">
        <v>10</v>
      </c>
      <c r="B2" s="10" t="s">
        <v>11</v>
      </c>
      <c r="C2" s="10" t="s">
        <v>12</v>
      </c>
      <c r="D2" s="26" t="s">
        <v>13</v>
      </c>
      <c r="E2" s="26" t="s">
        <v>14</v>
      </c>
      <c r="F2" s="57" t="s">
        <v>15</v>
      </c>
      <c r="G2" s="26" t="s">
        <v>16</v>
      </c>
      <c r="H2" s="9" t="s">
        <v>17</v>
      </c>
    </row>
    <row r="3" spans="1:8" x14ac:dyDescent="0.2">
      <c r="A3" s="47">
        <v>1</v>
      </c>
      <c r="B3" s="72" t="s">
        <v>19</v>
      </c>
      <c r="C3" s="72" t="s">
        <v>20</v>
      </c>
      <c r="D3" s="71">
        <v>0</v>
      </c>
      <c r="E3" s="73" t="s">
        <v>265</v>
      </c>
      <c r="F3" s="74" t="s">
        <v>18</v>
      </c>
      <c r="G3" s="49">
        <f>E3*D3</f>
        <v>0</v>
      </c>
      <c r="H3" s="13">
        <v>0.21</v>
      </c>
    </row>
    <row r="4" spans="1:8" x14ac:dyDescent="0.2">
      <c r="A4" s="47">
        <f>A3+1</f>
        <v>2</v>
      </c>
      <c r="B4" s="72" t="s">
        <v>21</v>
      </c>
      <c r="C4" s="72" t="s">
        <v>22</v>
      </c>
      <c r="D4" s="71">
        <v>0</v>
      </c>
      <c r="E4" s="73" t="s">
        <v>266</v>
      </c>
      <c r="F4" s="74" t="s">
        <v>18</v>
      </c>
      <c r="G4" s="49">
        <f t="shared" ref="G4:G26" si="0">E4*D4</f>
        <v>0</v>
      </c>
      <c r="H4" s="13">
        <v>0.21</v>
      </c>
    </row>
    <row r="5" spans="1:8" x14ac:dyDescent="0.2">
      <c r="A5" s="64">
        <f t="shared" ref="A5:A26" si="1">A4+1</f>
        <v>3</v>
      </c>
      <c r="B5" s="72" t="s">
        <v>267</v>
      </c>
      <c r="C5" s="72" t="s">
        <v>268</v>
      </c>
      <c r="D5" s="71">
        <v>0</v>
      </c>
      <c r="E5" s="73" t="s">
        <v>269</v>
      </c>
      <c r="F5" s="74" t="s">
        <v>27</v>
      </c>
      <c r="G5" s="49">
        <f t="shared" si="0"/>
        <v>0</v>
      </c>
      <c r="H5" s="13">
        <v>0.21</v>
      </c>
    </row>
    <row r="6" spans="1:8" ht="13.5" customHeight="1" x14ac:dyDescent="0.2">
      <c r="A6" s="64">
        <f>A5+1</f>
        <v>4</v>
      </c>
      <c r="B6" s="72" t="s">
        <v>225</v>
      </c>
      <c r="C6" s="72" t="s">
        <v>226</v>
      </c>
      <c r="D6" s="71">
        <v>0</v>
      </c>
      <c r="E6" s="73" t="s">
        <v>209</v>
      </c>
      <c r="F6" s="74" t="s">
        <v>27</v>
      </c>
      <c r="G6" s="49">
        <f t="shared" si="0"/>
        <v>0</v>
      </c>
      <c r="H6" s="13">
        <v>0.21</v>
      </c>
    </row>
    <row r="7" spans="1:8" ht="13.5" customHeight="1" x14ac:dyDescent="0.2">
      <c r="A7" s="64">
        <f t="shared" ref="A7:A9" si="2">A6+1</f>
        <v>5</v>
      </c>
      <c r="B7" s="72" t="s">
        <v>23</v>
      </c>
      <c r="C7" s="72" t="s">
        <v>25</v>
      </c>
      <c r="D7" s="71">
        <v>0</v>
      </c>
      <c r="E7" s="73" t="s">
        <v>139</v>
      </c>
      <c r="F7" s="74" t="s">
        <v>158</v>
      </c>
      <c r="G7" s="65">
        <f t="shared" si="0"/>
        <v>0</v>
      </c>
      <c r="H7" s="13">
        <v>0.21</v>
      </c>
    </row>
    <row r="8" spans="1:8" ht="11.25" customHeight="1" x14ac:dyDescent="0.2">
      <c r="A8" s="64">
        <f t="shared" si="2"/>
        <v>6</v>
      </c>
      <c r="B8" s="72" t="s">
        <v>23</v>
      </c>
      <c r="C8" s="72" t="s">
        <v>24</v>
      </c>
      <c r="D8" s="71">
        <v>0</v>
      </c>
      <c r="E8" s="73" t="s">
        <v>159</v>
      </c>
      <c r="F8" s="74" t="s">
        <v>158</v>
      </c>
      <c r="G8" s="65">
        <f t="shared" si="0"/>
        <v>0</v>
      </c>
      <c r="H8" s="13">
        <v>0.21</v>
      </c>
    </row>
    <row r="9" spans="1:8" ht="10.5" customHeight="1" x14ac:dyDescent="0.2">
      <c r="A9" s="64">
        <f t="shared" si="2"/>
        <v>7</v>
      </c>
      <c r="B9" s="72" t="s">
        <v>270</v>
      </c>
      <c r="C9" s="72" t="s">
        <v>271</v>
      </c>
      <c r="D9" s="71">
        <v>0</v>
      </c>
      <c r="E9" s="73" t="s">
        <v>160</v>
      </c>
      <c r="F9" s="74" t="s">
        <v>158</v>
      </c>
      <c r="G9" s="49">
        <f t="shared" si="0"/>
        <v>0</v>
      </c>
      <c r="H9" s="13">
        <v>0.21</v>
      </c>
    </row>
    <row r="10" spans="1:8" ht="12" customHeight="1" x14ac:dyDescent="0.2">
      <c r="A10" s="64">
        <f t="shared" si="1"/>
        <v>8</v>
      </c>
      <c r="B10" s="72" t="s">
        <v>189</v>
      </c>
      <c r="C10" s="72" t="s">
        <v>190</v>
      </c>
      <c r="D10" s="71">
        <v>0</v>
      </c>
      <c r="E10" s="73" t="s">
        <v>148</v>
      </c>
      <c r="F10" s="74" t="s">
        <v>158</v>
      </c>
      <c r="G10" s="49">
        <f t="shared" si="0"/>
        <v>0</v>
      </c>
      <c r="H10" s="13">
        <v>0.21</v>
      </c>
    </row>
    <row r="11" spans="1:8" ht="12.75" customHeight="1" x14ac:dyDescent="0.2">
      <c r="A11" s="64">
        <f t="shared" si="1"/>
        <v>9</v>
      </c>
      <c r="B11" s="72" t="s">
        <v>140</v>
      </c>
      <c r="C11" s="72" t="s">
        <v>211</v>
      </c>
      <c r="D11" s="71">
        <v>0</v>
      </c>
      <c r="E11" s="73" t="s">
        <v>138</v>
      </c>
      <c r="F11" s="74" t="s">
        <v>158</v>
      </c>
      <c r="G11" s="49">
        <f t="shared" si="0"/>
        <v>0</v>
      </c>
      <c r="H11" s="13">
        <v>0.21</v>
      </c>
    </row>
    <row r="12" spans="1:8" ht="12.75" customHeight="1" x14ac:dyDescent="0.2">
      <c r="A12" s="64">
        <f t="shared" si="1"/>
        <v>10</v>
      </c>
      <c r="B12" s="72" t="s">
        <v>212</v>
      </c>
      <c r="C12" s="72" t="s">
        <v>213</v>
      </c>
      <c r="D12" s="71">
        <v>0</v>
      </c>
      <c r="E12" s="73" t="s">
        <v>160</v>
      </c>
      <c r="F12" s="74" t="s">
        <v>27</v>
      </c>
      <c r="G12" s="49">
        <f t="shared" si="0"/>
        <v>0</v>
      </c>
      <c r="H12" s="13">
        <v>0.21</v>
      </c>
    </row>
    <row r="13" spans="1:8" ht="12" customHeight="1" x14ac:dyDescent="0.2">
      <c r="A13" s="64">
        <f t="shared" si="1"/>
        <v>11</v>
      </c>
      <c r="B13" s="72" t="s">
        <v>168</v>
      </c>
      <c r="C13" s="72" t="s">
        <v>169</v>
      </c>
      <c r="D13" s="71">
        <v>0</v>
      </c>
      <c r="E13" s="73" t="s">
        <v>148</v>
      </c>
      <c r="F13" s="74" t="s">
        <v>158</v>
      </c>
      <c r="G13" s="49">
        <f t="shared" si="0"/>
        <v>0</v>
      </c>
      <c r="H13" s="13">
        <v>0.21</v>
      </c>
    </row>
    <row r="14" spans="1:8" ht="12" customHeight="1" x14ac:dyDescent="0.2">
      <c r="A14" s="64">
        <f t="shared" si="1"/>
        <v>12</v>
      </c>
      <c r="B14" s="72" t="s">
        <v>28</v>
      </c>
      <c r="C14" s="72" t="s">
        <v>29</v>
      </c>
      <c r="D14" s="71">
        <v>0</v>
      </c>
      <c r="E14" s="73" t="s">
        <v>214</v>
      </c>
      <c r="F14" s="74" t="s">
        <v>18</v>
      </c>
      <c r="G14" s="49">
        <f t="shared" si="0"/>
        <v>0</v>
      </c>
      <c r="H14" s="13">
        <v>0.21</v>
      </c>
    </row>
    <row r="15" spans="1:8" ht="12" customHeight="1" x14ac:dyDescent="0.2">
      <c r="A15" s="64">
        <f t="shared" si="1"/>
        <v>13</v>
      </c>
      <c r="B15" s="72" t="s">
        <v>30</v>
      </c>
      <c r="C15" s="72" t="s">
        <v>31</v>
      </c>
      <c r="D15" s="71">
        <v>0</v>
      </c>
      <c r="E15" s="73" t="s">
        <v>159</v>
      </c>
      <c r="F15" s="74" t="s">
        <v>27</v>
      </c>
      <c r="G15" s="49">
        <f t="shared" si="0"/>
        <v>0</v>
      </c>
      <c r="H15" s="13">
        <v>0.21</v>
      </c>
    </row>
    <row r="16" spans="1:8" ht="10.5" customHeight="1" x14ac:dyDescent="0.2">
      <c r="A16" s="64">
        <f>A15+1</f>
        <v>14</v>
      </c>
      <c r="B16" s="72" t="s">
        <v>32</v>
      </c>
      <c r="C16" s="72" t="s">
        <v>33</v>
      </c>
      <c r="D16" s="71">
        <v>0</v>
      </c>
      <c r="E16" s="73" t="s">
        <v>148</v>
      </c>
      <c r="F16" s="74" t="s">
        <v>158</v>
      </c>
      <c r="G16" s="49">
        <f t="shared" si="0"/>
        <v>0</v>
      </c>
      <c r="H16" s="13">
        <v>0.21</v>
      </c>
    </row>
    <row r="17" spans="1:8" ht="10.5" customHeight="1" x14ac:dyDescent="0.2">
      <c r="A17" s="64">
        <f>A16+1</f>
        <v>15</v>
      </c>
      <c r="B17" s="72" t="s">
        <v>34</v>
      </c>
      <c r="C17" s="72" t="s">
        <v>35</v>
      </c>
      <c r="D17" s="71">
        <v>0</v>
      </c>
      <c r="E17" s="73" t="s">
        <v>148</v>
      </c>
      <c r="F17" s="74" t="s">
        <v>18</v>
      </c>
      <c r="G17" s="65">
        <f t="shared" si="0"/>
        <v>0</v>
      </c>
      <c r="H17" s="13">
        <v>0.21</v>
      </c>
    </row>
    <row r="18" spans="1:8" ht="14.25" customHeight="1" x14ac:dyDescent="0.2">
      <c r="A18" s="64">
        <f>A17+1</f>
        <v>16</v>
      </c>
      <c r="B18" s="72" t="s">
        <v>176</v>
      </c>
      <c r="C18" s="72" t="s">
        <v>177</v>
      </c>
      <c r="D18" s="71">
        <v>0</v>
      </c>
      <c r="E18" s="73" t="s">
        <v>148</v>
      </c>
      <c r="F18" s="74" t="s">
        <v>158</v>
      </c>
      <c r="G18" s="65">
        <f t="shared" si="0"/>
        <v>0</v>
      </c>
      <c r="H18" s="13">
        <v>0.21</v>
      </c>
    </row>
    <row r="19" spans="1:8" ht="14.25" customHeight="1" x14ac:dyDescent="0.2">
      <c r="A19" s="64">
        <f>A18+1</f>
        <v>17</v>
      </c>
      <c r="B19" s="72" t="s">
        <v>36</v>
      </c>
      <c r="C19" s="72" t="s">
        <v>37</v>
      </c>
      <c r="D19" s="71">
        <v>0</v>
      </c>
      <c r="E19" s="73" t="s">
        <v>265</v>
      </c>
      <c r="F19" s="74" t="s">
        <v>158</v>
      </c>
      <c r="G19" s="49">
        <f t="shared" si="0"/>
        <v>0</v>
      </c>
      <c r="H19" s="13">
        <v>0.21</v>
      </c>
    </row>
    <row r="20" spans="1:8" ht="12.75" customHeight="1" x14ac:dyDescent="0.2">
      <c r="A20" s="64">
        <f t="shared" si="1"/>
        <v>18</v>
      </c>
      <c r="B20" s="72" t="s">
        <v>38</v>
      </c>
      <c r="C20" s="72" t="s">
        <v>39</v>
      </c>
      <c r="D20" s="71">
        <v>0</v>
      </c>
      <c r="E20" s="73" t="s">
        <v>138</v>
      </c>
      <c r="F20" s="74" t="s">
        <v>18</v>
      </c>
      <c r="G20" s="49">
        <f t="shared" si="0"/>
        <v>0</v>
      </c>
      <c r="H20" s="13">
        <v>0.21</v>
      </c>
    </row>
    <row r="21" spans="1:8" ht="13.5" customHeight="1" x14ac:dyDescent="0.2">
      <c r="A21" s="64">
        <f t="shared" si="1"/>
        <v>19</v>
      </c>
      <c r="B21" s="72" t="s">
        <v>191</v>
      </c>
      <c r="C21" s="72" t="s">
        <v>192</v>
      </c>
      <c r="D21" s="71">
        <v>0</v>
      </c>
      <c r="E21" s="73" t="s">
        <v>272</v>
      </c>
      <c r="F21" s="74" t="s">
        <v>18</v>
      </c>
      <c r="G21" s="49">
        <f t="shared" si="0"/>
        <v>0</v>
      </c>
      <c r="H21" s="13">
        <v>0.21</v>
      </c>
    </row>
    <row r="22" spans="1:8" x14ac:dyDescent="0.2">
      <c r="A22" s="64">
        <f t="shared" si="1"/>
        <v>20</v>
      </c>
      <c r="B22" s="72" t="s">
        <v>40</v>
      </c>
      <c r="C22" s="72" t="s">
        <v>41</v>
      </c>
      <c r="D22" s="71">
        <v>0</v>
      </c>
      <c r="E22" s="73" t="s">
        <v>273</v>
      </c>
      <c r="F22" s="74" t="s">
        <v>18</v>
      </c>
      <c r="G22" s="49">
        <f t="shared" si="0"/>
        <v>0</v>
      </c>
      <c r="H22" s="13">
        <v>0.21</v>
      </c>
    </row>
    <row r="23" spans="1:8" ht="10.5" customHeight="1" x14ac:dyDescent="0.2">
      <c r="A23" s="64">
        <f t="shared" si="1"/>
        <v>21</v>
      </c>
      <c r="B23" s="72" t="s">
        <v>170</v>
      </c>
      <c r="C23" s="72" t="s">
        <v>215</v>
      </c>
      <c r="D23" s="71">
        <v>0</v>
      </c>
      <c r="E23" s="73" t="s">
        <v>159</v>
      </c>
      <c r="F23" s="74" t="s">
        <v>27</v>
      </c>
      <c r="G23" s="49">
        <f t="shared" si="0"/>
        <v>0</v>
      </c>
      <c r="H23" s="13">
        <v>0.21</v>
      </c>
    </row>
    <row r="24" spans="1:8" ht="13.5" customHeight="1" x14ac:dyDescent="0.2">
      <c r="A24" s="64">
        <f t="shared" si="1"/>
        <v>22</v>
      </c>
      <c r="B24" s="72" t="s">
        <v>171</v>
      </c>
      <c r="C24" s="72" t="s">
        <v>172</v>
      </c>
      <c r="D24" s="71">
        <v>0</v>
      </c>
      <c r="E24" s="73" t="s">
        <v>273</v>
      </c>
      <c r="F24" s="74" t="s">
        <v>18</v>
      </c>
      <c r="G24" s="65">
        <f t="shared" si="0"/>
        <v>0</v>
      </c>
      <c r="H24" s="13">
        <v>0.21</v>
      </c>
    </row>
    <row r="25" spans="1:8" x14ac:dyDescent="0.2">
      <c r="A25" s="64">
        <f t="shared" si="1"/>
        <v>23</v>
      </c>
      <c r="B25" s="72" t="s">
        <v>274</v>
      </c>
      <c r="C25" s="72" t="s">
        <v>275</v>
      </c>
      <c r="D25" s="71">
        <v>0</v>
      </c>
      <c r="E25" s="73" t="s">
        <v>273</v>
      </c>
      <c r="F25" s="74" t="s">
        <v>18</v>
      </c>
      <c r="G25" s="65">
        <f t="shared" si="0"/>
        <v>0</v>
      </c>
      <c r="H25" s="13">
        <v>0.21</v>
      </c>
    </row>
    <row r="26" spans="1:8" ht="12.75" customHeight="1" x14ac:dyDescent="0.2">
      <c r="A26" s="64">
        <f t="shared" si="1"/>
        <v>24</v>
      </c>
      <c r="B26" s="72" t="s">
        <v>216</v>
      </c>
      <c r="C26" s="72" t="s">
        <v>217</v>
      </c>
      <c r="D26" s="71">
        <v>0</v>
      </c>
      <c r="E26" s="73" t="s">
        <v>148</v>
      </c>
      <c r="F26" s="74" t="s">
        <v>158</v>
      </c>
      <c r="G26" s="65">
        <f t="shared" si="0"/>
        <v>0</v>
      </c>
      <c r="H26" s="13">
        <v>0.21</v>
      </c>
    </row>
    <row r="27" spans="1:8" x14ac:dyDescent="0.2">
      <c r="B27" s="63"/>
      <c r="C27" s="63"/>
      <c r="D27" s="71"/>
      <c r="E27" s="64"/>
      <c r="F27" s="58"/>
      <c r="H27" s="2"/>
    </row>
    <row r="28" spans="1:8" ht="12" thickBot="1" x14ac:dyDescent="0.25">
      <c r="A28" s="14" t="s">
        <v>187</v>
      </c>
      <c r="G28" s="27">
        <f>SUM(G3:G26)</f>
        <v>0</v>
      </c>
    </row>
    <row r="29" spans="1:8" ht="12.75" thickTop="1" x14ac:dyDescent="0.2">
      <c r="A29" s="15"/>
      <c r="B29" s="15"/>
      <c r="C29" s="15"/>
      <c r="D29" s="37"/>
      <c r="E29" s="37"/>
      <c r="F29" s="68"/>
      <c r="G29" s="38"/>
      <c r="H29" s="15"/>
    </row>
    <row r="30" spans="1:8" ht="15.75" x14ac:dyDescent="0.2">
      <c r="A30" s="81" t="s">
        <v>181</v>
      </c>
      <c r="B30" s="81"/>
      <c r="C30" s="81"/>
      <c r="D30" s="81"/>
      <c r="E30" s="81"/>
      <c r="F30" s="81"/>
      <c r="G30" s="81"/>
      <c r="H30" s="81"/>
    </row>
    <row r="31" spans="1:8" x14ac:dyDescent="0.2">
      <c r="A31" s="9" t="s">
        <v>10</v>
      </c>
      <c r="B31" s="10" t="s">
        <v>11</v>
      </c>
      <c r="C31" s="10" t="s">
        <v>12</v>
      </c>
      <c r="D31" s="26" t="s">
        <v>13</v>
      </c>
      <c r="E31" s="26" t="s">
        <v>14</v>
      </c>
      <c r="F31" s="9" t="s">
        <v>15</v>
      </c>
      <c r="G31" s="26" t="s">
        <v>16</v>
      </c>
      <c r="H31" s="9" t="s">
        <v>17</v>
      </c>
    </row>
    <row r="32" spans="1:8" x14ac:dyDescent="0.2">
      <c r="A32" s="64">
        <v>1</v>
      </c>
      <c r="B32" s="72" t="s">
        <v>182</v>
      </c>
      <c r="C32" s="72" t="s">
        <v>183</v>
      </c>
      <c r="D32" s="71">
        <v>0</v>
      </c>
      <c r="E32" s="73" t="s">
        <v>232</v>
      </c>
      <c r="F32" s="74" t="s">
        <v>27</v>
      </c>
      <c r="G32" s="65">
        <f>E32*D32</f>
        <v>0</v>
      </c>
      <c r="H32" s="13">
        <v>0.21</v>
      </c>
    </row>
    <row r="33" spans="1:8" x14ac:dyDescent="0.2">
      <c r="A33" s="64">
        <f>A32+1</f>
        <v>2</v>
      </c>
      <c r="B33" s="72" t="s">
        <v>233</v>
      </c>
      <c r="C33" s="72" t="s">
        <v>234</v>
      </c>
      <c r="D33" s="71">
        <v>0</v>
      </c>
      <c r="E33" s="73" t="s">
        <v>148</v>
      </c>
      <c r="F33" s="74" t="s">
        <v>27</v>
      </c>
      <c r="G33" s="65">
        <f t="shared" ref="G33:G39" si="3">E33*D33</f>
        <v>0</v>
      </c>
      <c r="H33" s="13">
        <v>0.21</v>
      </c>
    </row>
    <row r="34" spans="1:8" x14ac:dyDescent="0.2">
      <c r="A34" s="64">
        <f t="shared" ref="A34:A39" si="4">A33+1</f>
        <v>3</v>
      </c>
      <c r="B34" s="72" t="s">
        <v>26</v>
      </c>
      <c r="C34" s="72" t="s">
        <v>188</v>
      </c>
      <c r="D34" s="71">
        <v>0</v>
      </c>
      <c r="E34" s="73" t="s">
        <v>138</v>
      </c>
      <c r="F34" s="74" t="s">
        <v>27</v>
      </c>
      <c r="G34" s="65">
        <f t="shared" si="3"/>
        <v>0</v>
      </c>
      <c r="H34" s="13">
        <v>0.21</v>
      </c>
    </row>
    <row r="35" spans="1:8" x14ac:dyDescent="0.2">
      <c r="A35" s="64">
        <f t="shared" si="4"/>
        <v>4</v>
      </c>
      <c r="B35" s="72" t="s">
        <v>185</v>
      </c>
      <c r="C35" s="72" t="s">
        <v>235</v>
      </c>
      <c r="D35" s="71">
        <v>0</v>
      </c>
      <c r="E35" s="73" t="s">
        <v>138</v>
      </c>
      <c r="F35" s="74" t="s">
        <v>27</v>
      </c>
      <c r="G35" s="65">
        <f t="shared" si="3"/>
        <v>0</v>
      </c>
      <c r="H35" s="13">
        <v>0.21</v>
      </c>
    </row>
    <row r="36" spans="1:8" x14ac:dyDescent="0.2">
      <c r="A36" s="64">
        <f t="shared" si="4"/>
        <v>5</v>
      </c>
      <c r="B36" s="72" t="s">
        <v>140</v>
      </c>
      <c r="C36" s="72" t="s">
        <v>186</v>
      </c>
      <c r="D36" s="71">
        <v>0</v>
      </c>
      <c r="E36" s="73" t="s">
        <v>138</v>
      </c>
      <c r="F36" s="74" t="s">
        <v>27</v>
      </c>
      <c r="G36" s="65">
        <f t="shared" si="3"/>
        <v>0</v>
      </c>
      <c r="H36" s="13">
        <v>0.21</v>
      </c>
    </row>
    <row r="37" spans="1:8" x14ac:dyDescent="0.2">
      <c r="A37" s="64">
        <f t="shared" si="4"/>
        <v>6</v>
      </c>
      <c r="B37" s="72" t="s">
        <v>168</v>
      </c>
      <c r="C37" s="72" t="s">
        <v>169</v>
      </c>
      <c r="D37" s="71">
        <v>0</v>
      </c>
      <c r="E37" s="73" t="s">
        <v>138</v>
      </c>
      <c r="F37" s="74" t="s">
        <v>27</v>
      </c>
      <c r="G37" s="65">
        <f t="shared" si="3"/>
        <v>0</v>
      </c>
      <c r="H37" s="13">
        <v>0.21</v>
      </c>
    </row>
    <row r="38" spans="1:8" x14ac:dyDescent="0.2">
      <c r="A38" s="64">
        <f t="shared" si="4"/>
        <v>7</v>
      </c>
      <c r="B38" s="72" t="s">
        <v>191</v>
      </c>
      <c r="C38" s="72" t="s">
        <v>236</v>
      </c>
      <c r="D38" s="71">
        <v>0</v>
      </c>
      <c r="E38" s="73" t="s">
        <v>143</v>
      </c>
      <c r="F38" s="74" t="s">
        <v>18</v>
      </c>
      <c r="G38" s="65">
        <f t="shared" si="3"/>
        <v>0</v>
      </c>
      <c r="H38" s="13">
        <v>0.21</v>
      </c>
    </row>
    <row r="39" spans="1:8" x14ac:dyDescent="0.2">
      <c r="A39" s="64">
        <f t="shared" si="4"/>
        <v>8</v>
      </c>
      <c r="B39" s="72" t="s">
        <v>237</v>
      </c>
      <c r="C39" s="72" t="s">
        <v>238</v>
      </c>
      <c r="D39" s="71">
        <v>0</v>
      </c>
      <c r="E39" s="73" t="s">
        <v>239</v>
      </c>
      <c r="F39" s="74" t="s">
        <v>18</v>
      </c>
      <c r="G39" s="65">
        <f t="shared" si="3"/>
        <v>0</v>
      </c>
      <c r="H39" s="13">
        <v>0.21</v>
      </c>
    </row>
    <row r="40" spans="1:8" x14ac:dyDescent="0.2">
      <c r="F40" s="2"/>
      <c r="H40" s="2"/>
    </row>
    <row r="41" spans="1:8" ht="12" thickBot="1" x14ac:dyDescent="0.25">
      <c r="A41" s="14" t="s">
        <v>184</v>
      </c>
      <c r="F41" s="2"/>
      <c r="G41" s="27">
        <f>SUM(G32:G40)</f>
        <v>0</v>
      </c>
    </row>
    <row r="42" spans="1:8" ht="12.75" thickTop="1" x14ac:dyDescent="0.2">
      <c r="A42" s="15"/>
      <c r="B42" s="15"/>
      <c r="C42" s="15"/>
      <c r="D42" s="37"/>
      <c r="E42" s="37"/>
      <c r="F42" s="68"/>
      <c r="G42" s="38"/>
      <c r="H42" s="15"/>
    </row>
    <row r="43" spans="1:8" ht="15.75" x14ac:dyDescent="0.2">
      <c r="A43" s="81" t="s">
        <v>137</v>
      </c>
      <c r="B43" s="81"/>
      <c r="C43" s="81"/>
      <c r="D43" s="81"/>
      <c r="E43" s="81"/>
      <c r="F43" s="81"/>
      <c r="G43" s="81"/>
      <c r="H43" s="81"/>
    </row>
    <row r="44" spans="1:8" x14ac:dyDescent="0.2">
      <c r="A44" s="9" t="s">
        <v>10</v>
      </c>
      <c r="B44" s="10" t="s">
        <v>11</v>
      </c>
      <c r="C44" s="10" t="s">
        <v>12</v>
      </c>
      <c r="D44" s="26" t="s">
        <v>13</v>
      </c>
      <c r="E44" s="26" t="s">
        <v>14</v>
      </c>
      <c r="F44" s="57" t="s">
        <v>15</v>
      </c>
      <c r="G44" s="26" t="s">
        <v>16</v>
      </c>
      <c r="H44" s="9" t="s">
        <v>17</v>
      </c>
    </row>
    <row r="45" spans="1:8" x14ac:dyDescent="0.2">
      <c r="A45" s="40">
        <v>1</v>
      </c>
      <c r="B45" s="41" t="s">
        <v>42</v>
      </c>
      <c r="C45" s="41" t="s">
        <v>43</v>
      </c>
      <c r="D45" s="71">
        <v>0</v>
      </c>
      <c r="E45" s="50">
        <v>3</v>
      </c>
      <c r="F45" s="58" t="s">
        <v>27</v>
      </c>
      <c r="G45" s="42">
        <f>E45*D45</f>
        <v>0</v>
      </c>
      <c r="H45" s="13">
        <v>0.21</v>
      </c>
    </row>
    <row r="46" spans="1:8" x14ac:dyDescent="0.2">
      <c r="A46" s="40">
        <v>2</v>
      </c>
      <c r="B46" s="41" t="s">
        <v>44</v>
      </c>
      <c r="C46" s="41" t="s">
        <v>45</v>
      </c>
      <c r="D46" s="71">
        <v>0</v>
      </c>
      <c r="E46" s="50">
        <v>3</v>
      </c>
      <c r="F46" s="58" t="s">
        <v>27</v>
      </c>
      <c r="G46" s="42">
        <f>E46*D46</f>
        <v>0</v>
      </c>
      <c r="H46" s="13">
        <v>0.21</v>
      </c>
    </row>
    <row r="47" spans="1:8" x14ac:dyDescent="0.2">
      <c r="A47" s="11"/>
      <c r="B47" s="12"/>
      <c r="C47" s="12"/>
      <c r="D47" s="36"/>
      <c r="E47" s="36"/>
      <c r="F47" s="61"/>
      <c r="G47" s="36"/>
      <c r="H47" s="13"/>
    </row>
    <row r="48" spans="1:8" ht="12" thickBot="1" x14ac:dyDescent="0.25">
      <c r="A48" s="43" t="s">
        <v>46</v>
      </c>
      <c r="B48" s="44"/>
      <c r="C48" s="44"/>
      <c r="D48" s="45"/>
      <c r="E48" s="45"/>
      <c r="F48" s="62"/>
      <c r="G48" s="46">
        <f>SUM(G45:G47)</f>
        <v>0</v>
      </c>
      <c r="H48" s="44"/>
    </row>
    <row r="49" spans="1:8" ht="12" thickTop="1" x14ac:dyDescent="0.2"/>
    <row r="50" spans="1:8" ht="15.75" x14ac:dyDescent="0.2">
      <c r="A50" s="81" t="s">
        <v>47</v>
      </c>
      <c r="B50" s="81"/>
      <c r="C50" s="81"/>
      <c r="D50" s="81"/>
      <c r="E50" s="81"/>
      <c r="F50" s="81"/>
      <c r="G50" s="81"/>
      <c r="H50" s="81"/>
    </row>
    <row r="51" spans="1:8" x14ac:dyDescent="0.2">
      <c r="A51" s="9" t="s">
        <v>10</v>
      </c>
      <c r="B51" s="10" t="s">
        <v>11</v>
      </c>
      <c r="C51" s="10" t="s">
        <v>12</v>
      </c>
      <c r="D51" s="26" t="s">
        <v>13</v>
      </c>
      <c r="E51" s="26" t="s">
        <v>14</v>
      </c>
      <c r="F51" s="57" t="s">
        <v>15</v>
      </c>
      <c r="G51" s="26" t="s">
        <v>16</v>
      </c>
      <c r="H51" s="9" t="s">
        <v>17</v>
      </c>
    </row>
    <row r="52" spans="1:8" x14ac:dyDescent="0.2">
      <c r="A52" s="47">
        <v>1</v>
      </c>
      <c r="B52" s="72" t="s">
        <v>240</v>
      </c>
      <c r="C52" s="72" t="s">
        <v>241</v>
      </c>
      <c r="D52" s="71">
        <v>0</v>
      </c>
      <c r="E52" s="73" t="s">
        <v>242</v>
      </c>
      <c r="F52" s="74" t="s">
        <v>48</v>
      </c>
      <c r="G52" s="49">
        <f>E52*D52</f>
        <v>0</v>
      </c>
      <c r="H52" s="13">
        <v>0.21</v>
      </c>
    </row>
    <row r="53" spans="1:8" ht="13.5" customHeight="1" x14ac:dyDescent="0.2">
      <c r="A53" s="47">
        <f>A52+1</f>
        <v>2</v>
      </c>
      <c r="B53" s="72" t="s">
        <v>49</v>
      </c>
      <c r="C53" s="72" t="s">
        <v>50</v>
      </c>
      <c r="D53" s="71">
        <v>0</v>
      </c>
      <c r="E53" s="73" t="s">
        <v>243</v>
      </c>
      <c r="F53" s="74" t="s">
        <v>18</v>
      </c>
      <c r="G53" s="49">
        <f t="shared" ref="G53:G72" si="5">E53*D53</f>
        <v>0</v>
      </c>
      <c r="H53" s="13">
        <v>0.21</v>
      </c>
    </row>
    <row r="54" spans="1:8" ht="14.25" customHeight="1" x14ac:dyDescent="0.2">
      <c r="A54" s="47">
        <f t="shared" ref="A54:A72" si="6">A53+1</f>
        <v>3</v>
      </c>
      <c r="B54" s="72" t="s">
        <v>141</v>
      </c>
      <c r="C54" s="72" t="s">
        <v>142</v>
      </c>
      <c r="D54" s="71">
        <v>0</v>
      </c>
      <c r="E54" s="73" t="s">
        <v>148</v>
      </c>
      <c r="F54" s="74" t="s">
        <v>27</v>
      </c>
      <c r="G54" s="49">
        <f t="shared" si="5"/>
        <v>0</v>
      </c>
      <c r="H54" s="13">
        <v>0.21</v>
      </c>
    </row>
    <row r="55" spans="1:8" x14ac:dyDescent="0.2">
      <c r="A55" s="47">
        <f t="shared" si="6"/>
        <v>4</v>
      </c>
      <c r="B55" s="72" t="s">
        <v>52</v>
      </c>
      <c r="C55" s="72" t="s">
        <v>53</v>
      </c>
      <c r="D55" s="71">
        <v>0</v>
      </c>
      <c r="E55" s="73" t="s">
        <v>160</v>
      </c>
      <c r="F55" s="74" t="s">
        <v>54</v>
      </c>
      <c r="G55" s="49">
        <f t="shared" si="5"/>
        <v>0</v>
      </c>
      <c r="H55" s="13">
        <v>0.21</v>
      </c>
    </row>
    <row r="56" spans="1:8" x14ac:dyDescent="0.2">
      <c r="A56" s="47">
        <f t="shared" si="6"/>
        <v>5</v>
      </c>
      <c r="B56" s="72" t="s">
        <v>55</v>
      </c>
      <c r="C56" s="72" t="s">
        <v>56</v>
      </c>
      <c r="D56" s="71">
        <v>0</v>
      </c>
      <c r="E56" s="73" t="s">
        <v>244</v>
      </c>
      <c r="F56" s="74" t="s">
        <v>54</v>
      </c>
      <c r="G56" s="49">
        <f t="shared" si="5"/>
        <v>0</v>
      </c>
      <c r="H56" s="13">
        <v>0.21</v>
      </c>
    </row>
    <row r="57" spans="1:8" x14ac:dyDescent="0.2">
      <c r="A57" s="47">
        <f t="shared" si="6"/>
        <v>6</v>
      </c>
      <c r="B57" s="72" t="s">
        <v>194</v>
      </c>
      <c r="C57" s="72" t="s">
        <v>195</v>
      </c>
      <c r="D57" s="71">
        <v>0</v>
      </c>
      <c r="E57" s="73" t="s">
        <v>219</v>
      </c>
      <c r="F57" s="74" t="s">
        <v>54</v>
      </c>
      <c r="G57" s="49">
        <f t="shared" si="5"/>
        <v>0</v>
      </c>
      <c r="H57" s="13">
        <v>0.21</v>
      </c>
    </row>
    <row r="58" spans="1:8" ht="12.75" customHeight="1" x14ac:dyDescent="0.2">
      <c r="A58" s="47">
        <f t="shared" si="6"/>
        <v>7</v>
      </c>
      <c r="B58" s="72" t="s">
        <v>144</v>
      </c>
      <c r="C58" s="72" t="s">
        <v>145</v>
      </c>
      <c r="D58" s="71">
        <v>0</v>
      </c>
      <c r="E58" s="73" t="s">
        <v>138</v>
      </c>
      <c r="F58" s="74" t="s">
        <v>158</v>
      </c>
      <c r="G58" s="49">
        <f t="shared" si="5"/>
        <v>0</v>
      </c>
      <c r="H58" s="13">
        <v>0.21</v>
      </c>
    </row>
    <row r="59" spans="1:8" ht="12.75" customHeight="1" x14ac:dyDescent="0.2">
      <c r="A59" s="47">
        <f t="shared" si="6"/>
        <v>8</v>
      </c>
      <c r="B59" s="72" t="s">
        <v>220</v>
      </c>
      <c r="C59" s="72" t="s">
        <v>218</v>
      </c>
      <c r="D59" s="71">
        <v>0</v>
      </c>
      <c r="E59" s="73" t="s">
        <v>160</v>
      </c>
      <c r="F59" s="74" t="s">
        <v>158</v>
      </c>
      <c r="G59" s="49">
        <f t="shared" si="5"/>
        <v>0</v>
      </c>
      <c r="H59" s="13">
        <v>0.21</v>
      </c>
    </row>
    <row r="60" spans="1:8" x14ac:dyDescent="0.2">
      <c r="A60" s="47">
        <f t="shared" si="6"/>
        <v>9</v>
      </c>
      <c r="B60" s="72" t="s">
        <v>57</v>
      </c>
      <c r="C60" s="72" t="s">
        <v>58</v>
      </c>
      <c r="D60" s="71">
        <v>0</v>
      </c>
      <c r="E60" s="73" t="s">
        <v>160</v>
      </c>
      <c r="F60" s="74" t="s">
        <v>54</v>
      </c>
      <c r="G60" s="49">
        <f t="shared" si="5"/>
        <v>0</v>
      </c>
      <c r="H60" s="13">
        <v>0.21</v>
      </c>
    </row>
    <row r="61" spans="1:8" ht="13.5" customHeight="1" x14ac:dyDescent="0.2">
      <c r="A61" s="47">
        <f t="shared" si="6"/>
        <v>10</v>
      </c>
      <c r="B61" s="72" t="s">
        <v>57</v>
      </c>
      <c r="C61" s="72" t="s">
        <v>196</v>
      </c>
      <c r="D61" s="71">
        <v>0</v>
      </c>
      <c r="E61" s="73" t="s">
        <v>219</v>
      </c>
      <c r="F61" s="74" t="s">
        <v>54</v>
      </c>
      <c r="G61" s="49">
        <f t="shared" si="5"/>
        <v>0</v>
      </c>
      <c r="H61" s="13">
        <v>0.21</v>
      </c>
    </row>
    <row r="62" spans="1:8" x14ac:dyDescent="0.2">
      <c r="A62" s="47">
        <f t="shared" si="6"/>
        <v>11</v>
      </c>
      <c r="B62" s="72" t="s">
        <v>146</v>
      </c>
      <c r="C62" s="72" t="s">
        <v>147</v>
      </c>
      <c r="D62" s="71">
        <v>0</v>
      </c>
      <c r="E62" s="73" t="s">
        <v>193</v>
      </c>
      <c r="F62" s="74" t="s">
        <v>18</v>
      </c>
      <c r="G62" s="49">
        <f t="shared" si="5"/>
        <v>0</v>
      </c>
      <c r="H62" s="13">
        <v>0.21</v>
      </c>
    </row>
    <row r="63" spans="1:8" ht="11.25" customHeight="1" x14ac:dyDescent="0.2">
      <c r="A63" s="47">
        <f t="shared" si="6"/>
        <v>12</v>
      </c>
      <c r="B63" s="72" t="s">
        <v>59</v>
      </c>
      <c r="C63" s="72" t="s">
        <v>60</v>
      </c>
      <c r="D63" s="71">
        <v>0</v>
      </c>
      <c r="E63" s="73" t="s">
        <v>245</v>
      </c>
      <c r="F63" s="74" t="s">
        <v>54</v>
      </c>
      <c r="G63" s="49">
        <f t="shared" si="5"/>
        <v>0</v>
      </c>
      <c r="H63" s="13">
        <v>0.21</v>
      </c>
    </row>
    <row r="64" spans="1:8" ht="9.75" customHeight="1" x14ac:dyDescent="0.2">
      <c r="A64" s="47">
        <f t="shared" si="6"/>
        <v>13</v>
      </c>
      <c r="B64" s="72" t="s">
        <v>61</v>
      </c>
      <c r="C64" s="72" t="s">
        <v>63</v>
      </c>
      <c r="D64" s="71">
        <v>0</v>
      </c>
      <c r="E64" s="73" t="s">
        <v>160</v>
      </c>
      <c r="F64" s="74" t="s">
        <v>27</v>
      </c>
      <c r="G64" s="49">
        <f t="shared" si="5"/>
        <v>0</v>
      </c>
      <c r="H64" s="13">
        <v>0.21</v>
      </c>
    </row>
    <row r="65" spans="1:8" x14ac:dyDescent="0.2">
      <c r="A65" s="47">
        <f t="shared" si="6"/>
        <v>14</v>
      </c>
      <c r="B65" s="72" t="s">
        <v>61</v>
      </c>
      <c r="C65" s="72" t="s">
        <v>246</v>
      </c>
      <c r="D65" s="71">
        <v>0</v>
      </c>
      <c r="E65" s="73" t="s">
        <v>160</v>
      </c>
      <c r="F65" s="74" t="s">
        <v>27</v>
      </c>
      <c r="G65" s="49">
        <f t="shared" si="5"/>
        <v>0</v>
      </c>
      <c r="H65" s="13">
        <v>0.21</v>
      </c>
    </row>
    <row r="66" spans="1:8" ht="11.25" customHeight="1" x14ac:dyDescent="0.2">
      <c r="A66" s="47">
        <f t="shared" si="6"/>
        <v>15</v>
      </c>
      <c r="B66" s="72" t="s">
        <v>61</v>
      </c>
      <c r="C66" s="72" t="s">
        <v>62</v>
      </c>
      <c r="D66" s="71">
        <v>0</v>
      </c>
      <c r="E66" s="73" t="s">
        <v>160</v>
      </c>
      <c r="F66" s="74" t="s">
        <v>27</v>
      </c>
      <c r="G66" s="49">
        <f t="shared" si="5"/>
        <v>0</v>
      </c>
      <c r="H66" s="13">
        <v>0.21</v>
      </c>
    </row>
    <row r="67" spans="1:8" ht="11.25" customHeight="1" x14ac:dyDescent="0.2">
      <c r="A67" s="47">
        <f t="shared" si="6"/>
        <v>16</v>
      </c>
      <c r="B67" s="72" t="s">
        <v>64</v>
      </c>
      <c r="C67" s="72" t="s">
        <v>65</v>
      </c>
      <c r="D67" s="71">
        <v>0</v>
      </c>
      <c r="E67" s="73" t="s">
        <v>193</v>
      </c>
      <c r="F67" s="74" t="s">
        <v>18</v>
      </c>
      <c r="G67" s="49">
        <f t="shared" si="5"/>
        <v>0</v>
      </c>
      <c r="H67" s="13">
        <v>0.21</v>
      </c>
    </row>
    <row r="68" spans="1:8" ht="12.75" customHeight="1" x14ac:dyDescent="0.2">
      <c r="A68" s="47">
        <f t="shared" si="6"/>
        <v>17</v>
      </c>
      <c r="B68" s="72" t="s">
        <v>178</v>
      </c>
      <c r="C68" s="72" t="s">
        <v>179</v>
      </c>
      <c r="D68" s="71">
        <v>0</v>
      </c>
      <c r="E68" s="73" t="s">
        <v>193</v>
      </c>
      <c r="F68" s="74" t="s">
        <v>158</v>
      </c>
      <c r="G68" s="49">
        <f t="shared" si="5"/>
        <v>0</v>
      </c>
      <c r="H68" s="13">
        <v>0.21</v>
      </c>
    </row>
    <row r="69" spans="1:8" ht="12" customHeight="1" x14ac:dyDescent="0.2">
      <c r="A69" s="47">
        <f t="shared" si="6"/>
        <v>18</v>
      </c>
      <c r="B69" s="72" t="s">
        <v>66</v>
      </c>
      <c r="C69" s="72" t="s">
        <v>67</v>
      </c>
      <c r="D69" s="71">
        <v>0</v>
      </c>
      <c r="E69" s="73" t="s">
        <v>148</v>
      </c>
      <c r="F69" s="74" t="s">
        <v>158</v>
      </c>
      <c r="G69" s="49">
        <f t="shared" si="5"/>
        <v>0</v>
      </c>
      <c r="H69" s="13">
        <v>0.21</v>
      </c>
    </row>
    <row r="70" spans="1:8" x14ac:dyDescent="0.2">
      <c r="A70" s="47">
        <f t="shared" si="6"/>
        <v>19</v>
      </c>
      <c r="B70" s="72" t="s">
        <v>68</v>
      </c>
      <c r="C70" s="72" t="s">
        <v>69</v>
      </c>
      <c r="D70" s="71">
        <v>0</v>
      </c>
      <c r="E70" s="73" t="s">
        <v>210</v>
      </c>
      <c r="F70" s="74" t="s">
        <v>27</v>
      </c>
      <c r="G70" s="49">
        <f t="shared" si="5"/>
        <v>0</v>
      </c>
      <c r="H70" s="13">
        <v>0.21</v>
      </c>
    </row>
    <row r="71" spans="1:8" x14ac:dyDescent="0.2">
      <c r="A71" s="47">
        <f t="shared" si="6"/>
        <v>20</v>
      </c>
      <c r="B71" s="72" t="s">
        <v>149</v>
      </c>
      <c r="C71" s="72" t="s">
        <v>150</v>
      </c>
      <c r="D71" s="71">
        <v>0</v>
      </c>
      <c r="E71" s="73" t="s">
        <v>193</v>
      </c>
      <c r="F71" s="74" t="s">
        <v>18</v>
      </c>
      <c r="G71" s="49">
        <f t="shared" si="5"/>
        <v>0</v>
      </c>
      <c r="H71" s="13">
        <v>0.21</v>
      </c>
    </row>
    <row r="72" spans="1:8" x14ac:dyDescent="0.2">
      <c r="A72" s="47">
        <f t="shared" si="6"/>
        <v>21</v>
      </c>
      <c r="B72" s="72" t="s">
        <v>173</v>
      </c>
      <c r="C72" s="72" t="s">
        <v>167</v>
      </c>
      <c r="D72" s="71">
        <v>0</v>
      </c>
      <c r="E72" s="73" t="s">
        <v>193</v>
      </c>
      <c r="F72" s="74" t="s">
        <v>51</v>
      </c>
      <c r="G72" s="49">
        <f t="shared" si="5"/>
        <v>0</v>
      </c>
      <c r="H72" s="13">
        <v>0.21</v>
      </c>
    </row>
    <row r="73" spans="1:8" x14ac:dyDescent="0.2">
      <c r="B73" s="48"/>
      <c r="C73" s="48"/>
      <c r="D73" s="49"/>
      <c r="H73" s="2"/>
    </row>
    <row r="74" spans="1:8" ht="12" thickBot="1" x14ac:dyDescent="0.25">
      <c r="A74" s="14" t="s">
        <v>46</v>
      </c>
      <c r="G74" s="27">
        <f>SUM(G52:G73)</f>
        <v>0</v>
      </c>
    </row>
    <row r="75" spans="1:8" ht="12.75" thickTop="1" x14ac:dyDescent="0.2">
      <c r="A75" s="15"/>
      <c r="B75" s="15"/>
      <c r="C75" s="15"/>
      <c r="D75" s="37"/>
      <c r="E75" s="37"/>
      <c r="F75" s="60"/>
      <c r="G75" s="38"/>
      <c r="H75" s="15"/>
    </row>
    <row r="77" spans="1:8" ht="15.75" x14ac:dyDescent="0.2">
      <c r="A77" s="81" t="s">
        <v>70</v>
      </c>
      <c r="B77" s="81"/>
      <c r="C77" s="81"/>
      <c r="D77" s="81"/>
      <c r="E77" s="81"/>
      <c r="F77" s="81"/>
      <c r="G77" s="81"/>
      <c r="H77" s="81"/>
    </row>
    <row r="78" spans="1:8" x14ac:dyDescent="0.2">
      <c r="A78" s="9" t="s">
        <v>10</v>
      </c>
      <c r="B78" s="10" t="s">
        <v>11</v>
      </c>
      <c r="C78" s="10" t="s">
        <v>12</v>
      </c>
      <c r="D78" s="26" t="s">
        <v>13</v>
      </c>
      <c r="E78" s="26" t="s">
        <v>14</v>
      </c>
      <c r="F78" s="57" t="s">
        <v>15</v>
      </c>
      <c r="G78" s="26" t="s">
        <v>16</v>
      </c>
      <c r="H78" s="9" t="s">
        <v>17</v>
      </c>
    </row>
    <row r="79" spans="1:8" ht="11.25" customHeight="1" x14ac:dyDescent="0.2">
      <c r="A79" s="47">
        <v>1</v>
      </c>
      <c r="B79" s="63" t="s">
        <v>174</v>
      </c>
      <c r="C79" s="63" t="s">
        <v>175</v>
      </c>
      <c r="D79" s="71">
        <v>0</v>
      </c>
      <c r="E79" s="65">
        <v>1</v>
      </c>
      <c r="F79" s="58" t="s">
        <v>97</v>
      </c>
      <c r="G79" s="49">
        <f>E79*D79</f>
        <v>0</v>
      </c>
      <c r="H79" s="13">
        <v>0.21</v>
      </c>
    </row>
    <row r="80" spans="1:8" ht="11.25" customHeight="1" x14ac:dyDescent="0.2">
      <c r="A80" s="47">
        <f>A79+1</f>
        <v>2</v>
      </c>
      <c r="B80" s="72" t="s">
        <v>197</v>
      </c>
      <c r="C80" s="72" t="s">
        <v>161</v>
      </c>
      <c r="D80" s="71">
        <v>0</v>
      </c>
      <c r="E80" s="71">
        <v>9</v>
      </c>
      <c r="F80" s="74" t="s">
        <v>18</v>
      </c>
      <c r="G80" s="49">
        <f t="shared" ref="G80:G111" si="7">E80*D80</f>
        <v>0</v>
      </c>
      <c r="H80" s="13">
        <v>0.21</v>
      </c>
    </row>
    <row r="81" spans="1:8" ht="11.25" customHeight="1" x14ac:dyDescent="0.2">
      <c r="A81" s="47">
        <f t="shared" ref="A81:A111" si="8">A80+1</f>
        <v>3</v>
      </c>
      <c r="B81" s="72" t="s">
        <v>71</v>
      </c>
      <c r="C81" s="72" t="s">
        <v>72</v>
      </c>
      <c r="D81" s="71">
        <v>0</v>
      </c>
      <c r="E81" s="71">
        <v>3</v>
      </c>
      <c r="F81" s="74" t="s">
        <v>158</v>
      </c>
      <c r="G81" s="49">
        <f t="shared" si="7"/>
        <v>0</v>
      </c>
      <c r="H81" s="13">
        <v>0.21</v>
      </c>
    </row>
    <row r="82" spans="1:8" ht="11.25" customHeight="1" x14ac:dyDescent="0.2">
      <c r="A82" s="47">
        <f t="shared" si="8"/>
        <v>4</v>
      </c>
      <c r="B82" s="72" t="s">
        <v>247</v>
      </c>
      <c r="C82" s="72" t="s">
        <v>248</v>
      </c>
      <c r="D82" s="71">
        <v>0</v>
      </c>
      <c r="E82" s="71">
        <v>2</v>
      </c>
      <c r="F82" s="74" t="s">
        <v>158</v>
      </c>
      <c r="G82" s="49">
        <f t="shared" si="7"/>
        <v>0</v>
      </c>
      <c r="H82" s="13">
        <v>0.21</v>
      </c>
    </row>
    <row r="83" spans="1:8" ht="11.25" customHeight="1" x14ac:dyDescent="0.2">
      <c r="A83" s="47">
        <f t="shared" si="8"/>
        <v>5</v>
      </c>
      <c r="B83" s="72" t="s">
        <v>73</v>
      </c>
      <c r="C83" s="72" t="s">
        <v>74</v>
      </c>
      <c r="D83" s="71">
        <v>0</v>
      </c>
      <c r="E83" s="71">
        <v>3</v>
      </c>
      <c r="F83" s="74" t="s">
        <v>158</v>
      </c>
      <c r="G83" s="49">
        <f t="shared" si="7"/>
        <v>0</v>
      </c>
      <c r="H83" s="13">
        <v>0.21</v>
      </c>
    </row>
    <row r="84" spans="1:8" ht="11.25" customHeight="1" x14ac:dyDescent="0.2">
      <c r="A84" s="47">
        <f t="shared" si="8"/>
        <v>6</v>
      </c>
      <c r="B84" s="72" t="s">
        <v>75</v>
      </c>
      <c r="C84" s="72" t="s">
        <v>76</v>
      </c>
      <c r="D84" s="71">
        <v>0</v>
      </c>
      <c r="E84" s="71">
        <v>2</v>
      </c>
      <c r="F84" s="74" t="s">
        <v>18</v>
      </c>
      <c r="G84" s="49">
        <f t="shared" si="7"/>
        <v>0</v>
      </c>
      <c r="H84" s="13">
        <v>0.21</v>
      </c>
    </row>
    <row r="85" spans="1:8" ht="11.25" customHeight="1" x14ac:dyDescent="0.2">
      <c r="A85" s="47">
        <f t="shared" si="8"/>
        <v>7</v>
      </c>
      <c r="B85" s="72" t="s">
        <v>78</v>
      </c>
      <c r="C85" s="72" t="s">
        <v>79</v>
      </c>
      <c r="D85" s="71">
        <v>0</v>
      </c>
      <c r="E85" s="71">
        <v>82</v>
      </c>
      <c r="F85" s="74" t="s">
        <v>18</v>
      </c>
      <c r="G85" s="49">
        <f t="shared" si="7"/>
        <v>0</v>
      </c>
      <c r="H85" s="13">
        <v>0.21</v>
      </c>
    </row>
    <row r="86" spans="1:8" ht="12" customHeight="1" x14ac:dyDescent="0.2">
      <c r="A86" s="47">
        <f t="shared" si="8"/>
        <v>8</v>
      </c>
      <c r="B86" s="72" t="s">
        <v>249</v>
      </c>
      <c r="C86" s="72" t="s">
        <v>221</v>
      </c>
      <c r="D86" s="71">
        <v>0</v>
      </c>
      <c r="E86" s="71">
        <v>1</v>
      </c>
      <c r="F86" s="58" t="s">
        <v>27</v>
      </c>
      <c r="G86" s="49">
        <f t="shared" si="7"/>
        <v>0</v>
      </c>
      <c r="H86" s="13">
        <v>0.21</v>
      </c>
    </row>
    <row r="87" spans="1:8" ht="11.25" customHeight="1" x14ac:dyDescent="0.2">
      <c r="A87" s="47">
        <f t="shared" si="8"/>
        <v>9</v>
      </c>
      <c r="B87" s="72" t="s">
        <v>151</v>
      </c>
      <c r="C87" s="72" t="s">
        <v>250</v>
      </c>
      <c r="D87" s="71">
        <v>0</v>
      </c>
      <c r="E87" s="71">
        <v>2</v>
      </c>
      <c r="F87" s="58" t="s">
        <v>27</v>
      </c>
      <c r="G87" s="49">
        <f t="shared" si="7"/>
        <v>0</v>
      </c>
      <c r="H87" s="13">
        <v>0.21</v>
      </c>
    </row>
    <row r="88" spans="1:8" x14ac:dyDescent="0.2">
      <c r="A88" s="47">
        <f t="shared" si="8"/>
        <v>10</v>
      </c>
      <c r="B88" s="72" t="s">
        <v>251</v>
      </c>
      <c r="C88" s="72" t="s">
        <v>252</v>
      </c>
      <c r="D88" s="71">
        <v>0</v>
      </c>
      <c r="E88" s="71">
        <v>1</v>
      </c>
      <c r="F88" s="74" t="s">
        <v>162</v>
      </c>
      <c r="G88" s="49">
        <f t="shared" si="7"/>
        <v>0</v>
      </c>
      <c r="H88" s="13">
        <v>0.21</v>
      </c>
    </row>
    <row r="89" spans="1:8" x14ac:dyDescent="0.2">
      <c r="A89" s="47">
        <f t="shared" si="8"/>
        <v>11</v>
      </c>
      <c r="B89" s="72" t="s">
        <v>152</v>
      </c>
      <c r="C89" s="72" t="s">
        <v>153</v>
      </c>
      <c r="D89" s="71">
        <v>0</v>
      </c>
      <c r="E89" s="71">
        <v>3</v>
      </c>
      <c r="F89" s="74" t="s">
        <v>162</v>
      </c>
      <c r="G89" s="49">
        <f t="shared" si="7"/>
        <v>0</v>
      </c>
      <c r="H89" s="13">
        <v>0.21</v>
      </c>
    </row>
    <row r="90" spans="1:8" ht="22.5" x14ac:dyDescent="0.2">
      <c r="A90" s="47">
        <f t="shared" si="8"/>
        <v>12</v>
      </c>
      <c r="B90" s="72" t="s">
        <v>132</v>
      </c>
      <c r="C90" s="72" t="s">
        <v>253</v>
      </c>
      <c r="D90" s="71">
        <v>0</v>
      </c>
      <c r="E90" s="71">
        <v>3</v>
      </c>
      <c r="F90" s="74" t="s">
        <v>163</v>
      </c>
      <c r="G90" s="49">
        <f t="shared" si="7"/>
        <v>0</v>
      </c>
      <c r="H90" s="13">
        <v>0.21</v>
      </c>
    </row>
    <row r="91" spans="1:8" ht="11.25" customHeight="1" x14ac:dyDescent="0.2">
      <c r="A91" s="47">
        <f t="shared" si="8"/>
        <v>13</v>
      </c>
      <c r="B91" s="72" t="s">
        <v>80</v>
      </c>
      <c r="C91" s="72" t="s">
        <v>81</v>
      </c>
      <c r="D91" s="71">
        <v>0</v>
      </c>
      <c r="E91" s="71">
        <v>0.68</v>
      </c>
      <c r="F91" s="74" t="s">
        <v>54</v>
      </c>
      <c r="G91" s="49">
        <f t="shared" si="7"/>
        <v>0</v>
      </c>
      <c r="H91" s="13">
        <v>0.21</v>
      </c>
    </row>
    <row r="92" spans="1:8" ht="11.25" customHeight="1" x14ac:dyDescent="0.2">
      <c r="A92" s="47">
        <f t="shared" si="8"/>
        <v>14</v>
      </c>
      <c r="B92" s="72" t="s">
        <v>164</v>
      </c>
      <c r="C92" s="72" t="s">
        <v>82</v>
      </c>
      <c r="D92" s="71">
        <v>0</v>
      </c>
      <c r="E92" s="71">
        <v>0.3</v>
      </c>
      <c r="F92" s="74" t="s">
        <v>254</v>
      </c>
      <c r="G92" s="49">
        <f t="shared" si="7"/>
        <v>0</v>
      </c>
      <c r="H92" s="13">
        <v>0.21</v>
      </c>
    </row>
    <row r="93" spans="1:8" ht="11.25" customHeight="1" x14ac:dyDescent="0.2">
      <c r="A93" s="47">
        <f t="shared" si="8"/>
        <v>15</v>
      </c>
      <c r="B93" s="72" t="s">
        <v>83</v>
      </c>
      <c r="C93" s="72" t="s">
        <v>255</v>
      </c>
      <c r="D93" s="71">
        <v>0</v>
      </c>
      <c r="E93" s="71">
        <v>38</v>
      </c>
      <c r="F93" s="74" t="s">
        <v>84</v>
      </c>
      <c r="G93" s="49">
        <f t="shared" si="7"/>
        <v>0</v>
      </c>
      <c r="H93" s="13">
        <v>0.21</v>
      </c>
    </row>
    <row r="94" spans="1:8" ht="11.25" customHeight="1" x14ac:dyDescent="0.2">
      <c r="A94" s="47">
        <f t="shared" si="8"/>
        <v>16</v>
      </c>
      <c r="B94" s="72" t="s">
        <v>154</v>
      </c>
      <c r="C94" s="72" t="s">
        <v>256</v>
      </c>
      <c r="D94" s="71">
        <v>0</v>
      </c>
      <c r="E94" s="71">
        <v>77</v>
      </c>
      <c r="F94" s="74" t="s">
        <v>18</v>
      </c>
      <c r="G94" s="49">
        <f t="shared" si="7"/>
        <v>0</v>
      </c>
      <c r="H94" s="13">
        <v>0.21</v>
      </c>
    </row>
    <row r="95" spans="1:8" ht="11.25" customHeight="1" x14ac:dyDescent="0.2">
      <c r="A95" s="47">
        <f t="shared" si="8"/>
        <v>17</v>
      </c>
      <c r="B95" s="72" t="s">
        <v>257</v>
      </c>
      <c r="C95" s="72" t="s">
        <v>258</v>
      </c>
      <c r="D95" s="71">
        <v>0</v>
      </c>
      <c r="E95" s="71">
        <v>5</v>
      </c>
      <c r="F95" s="74" t="s">
        <v>158</v>
      </c>
      <c r="G95" s="49">
        <f t="shared" si="7"/>
        <v>0</v>
      </c>
      <c r="H95" s="13">
        <v>0.21</v>
      </c>
    </row>
    <row r="96" spans="1:8" ht="11.25" customHeight="1" x14ac:dyDescent="0.2">
      <c r="A96" s="47">
        <f t="shared" si="8"/>
        <v>18</v>
      </c>
      <c r="B96" s="72" t="s">
        <v>198</v>
      </c>
      <c r="C96" s="72" t="s">
        <v>77</v>
      </c>
      <c r="D96" s="71">
        <v>0</v>
      </c>
      <c r="E96" s="71">
        <v>21</v>
      </c>
      <c r="F96" s="74" t="s">
        <v>18</v>
      </c>
      <c r="G96" s="49">
        <f t="shared" si="7"/>
        <v>0</v>
      </c>
      <c r="H96" s="13">
        <v>0.21</v>
      </c>
    </row>
    <row r="97" spans="1:8" ht="22.5" x14ac:dyDescent="0.2">
      <c r="A97" s="47">
        <f t="shared" si="8"/>
        <v>19</v>
      </c>
      <c r="B97" s="72" t="s">
        <v>259</v>
      </c>
      <c r="C97" s="72" t="s">
        <v>260</v>
      </c>
      <c r="D97" s="71">
        <v>0</v>
      </c>
      <c r="E97" s="71">
        <v>1</v>
      </c>
      <c r="F97" s="74" t="s">
        <v>27</v>
      </c>
      <c r="G97" s="49">
        <f t="shared" si="7"/>
        <v>0</v>
      </c>
      <c r="H97" s="13">
        <v>0.21</v>
      </c>
    </row>
    <row r="98" spans="1:8" ht="22.5" x14ac:dyDescent="0.2">
      <c r="A98" s="47">
        <f t="shared" si="8"/>
        <v>20</v>
      </c>
      <c r="B98" s="72" t="s">
        <v>199</v>
      </c>
      <c r="C98" s="72" t="s">
        <v>261</v>
      </c>
      <c r="D98" s="71">
        <v>0</v>
      </c>
      <c r="E98" s="71">
        <v>2</v>
      </c>
      <c r="F98" s="74" t="s">
        <v>27</v>
      </c>
      <c r="G98" s="49">
        <f t="shared" si="7"/>
        <v>0</v>
      </c>
      <c r="H98" s="13">
        <v>0.21</v>
      </c>
    </row>
    <row r="99" spans="1:8" ht="22.5" x14ac:dyDescent="0.2">
      <c r="A99" s="64">
        <f t="shared" si="8"/>
        <v>21</v>
      </c>
      <c r="B99" s="72" t="s">
        <v>262</v>
      </c>
      <c r="C99" s="72" t="s">
        <v>263</v>
      </c>
      <c r="D99" s="71">
        <v>0</v>
      </c>
      <c r="E99" s="71">
        <v>1</v>
      </c>
      <c r="F99" s="74" t="s">
        <v>27</v>
      </c>
      <c r="G99" s="49">
        <f t="shared" si="7"/>
        <v>0</v>
      </c>
      <c r="H99" s="13">
        <v>0.21</v>
      </c>
    </row>
    <row r="100" spans="1:8" ht="11.25" customHeight="1" x14ac:dyDescent="0.2">
      <c r="A100" s="64">
        <f t="shared" si="8"/>
        <v>22</v>
      </c>
      <c r="B100" s="72" t="s">
        <v>200</v>
      </c>
      <c r="C100" s="72" t="s">
        <v>201</v>
      </c>
      <c r="D100" s="71">
        <v>0</v>
      </c>
      <c r="E100" s="71">
        <v>3</v>
      </c>
      <c r="F100" s="74" t="s">
        <v>27</v>
      </c>
      <c r="G100" s="49">
        <f t="shared" si="7"/>
        <v>0</v>
      </c>
      <c r="H100" s="13">
        <v>0.21</v>
      </c>
    </row>
    <row r="101" spans="1:8" ht="11.25" customHeight="1" x14ac:dyDescent="0.2">
      <c r="A101" s="64">
        <f t="shared" si="8"/>
        <v>23</v>
      </c>
      <c r="B101" s="72" t="s">
        <v>85</v>
      </c>
      <c r="C101" s="72" t="s">
        <v>86</v>
      </c>
      <c r="D101" s="71">
        <v>0</v>
      </c>
      <c r="E101" s="71">
        <v>3</v>
      </c>
      <c r="F101" s="74" t="s">
        <v>158</v>
      </c>
      <c r="G101" s="49">
        <f t="shared" si="7"/>
        <v>0</v>
      </c>
      <c r="H101" s="13">
        <v>0.21</v>
      </c>
    </row>
    <row r="102" spans="1:8" ht="11.25" customHeight="1" x14ac:dyDescent="0.2">
      <c r="A102" s="47">
        <f t="shared" si="8"/>
        <v>24</v>
      </c>
      <c r="B102" s="72" t="s">
        <v>202</v>
      </c>
      <c r="C102" s="72" t="s">
        <v>203</v>
      </c>
      <c r="D102" s="71">
        <v>0</v>
      </c>
      <c r="E102" s="71">
        <v>3</v>
      </c>
      <c r="F102" s="58" t="s">
        <v>27</v>
      </c>
      <c r="G102" s="49">
        <f t="shared" si="7"/>
        <v>0</v>
      </c>
      <c r="H102" s="13">
        <v>0.21</v>
      </c>
    </row>
    <row r="103" spans="1:8" ht="11.25" customHeight="1" x14ac:dyDescent="0.2">
      <c r="A103" s="47">
        <f t="shared" si="8"/>
        <v>25</v>
      </c>
      <c r="B103" s="72" t="s">
        <v>87</v>
      </c>
      <c r="C103" s="72" t="s">
        <v>264</v>
      </c>
      <c r="D103" s="71">
        <v>0</v>
      </c>
      <c r="E103" s="71">
        <v>3</v>
      </c>
      <c r="F103" s="74" t="s">
        <v>158</v>
      </c>
      <c r="G103" s="49">
        <f t="shared" si="7"/>
        <v>0</v>
      </c>
      <c r="H103" s="13">
        <v>0.21</v>
      </c>
    </row>
    <row r="104" spans="1:8" ht="11.25" customHeight="1" x14ac:dyDescent="0.2">
      <c r="A104" s="47">
        <f t="shared" si="8"/>
        <v>26</v>
      </c>
      <c r="B104" s="72" t="s">
        <v>88</v>
      </c>
      <c r="C104" s="72" t="s">
        <v>89</v>
      </c>
      <c r="D104" s="71">
        <v>0</v>
      </c>
      <c r="E104" s="71">
        <v>70</v>
      </c>
      <c r="F104" s="74" t="s">
        <v>18</v>
      </c>
      <c r="G104" s="49">
        <f t="shared" si="7"/>
        <v>0</v>
      </c>
      <c r="H104" s="13">
        <v>0.21</v>
      </c>
    </row>
    <row r="105" spans="1:8" ht="11.25" customHeight="1" x14ac:dyDescent="0.2">
      <c r="A105" s="47">
        <f t="shared" si="8"/>
        <v>27</v>
      </c>
      <c r="B105" s="72" t="s">
        <v>222</v>
      </c>
      <c r="C105" s="72" t="s">
        <v>208</v>
      </c>
      <c r="D105" s="71">
        <v>0</v>
      </c>
      <c r="E105" s="71">
        <v>2</v>
      </c>
      <c r="F105" s="58" t="s">
        <v>27</v>
      </c>
      <c r="G105" s="49">
        <f t="shared" si="7"/>
        <v>0</v>
      </c>
      <c r="H105" s="13">
        <v>0.21</v>
      </c>
    </row>
    <row r="106" spans="1:8" ht="11.25" customHeight="1" x14ac:dyDescent="0.2">
      <c r="A106" s="47">
        <f t="shared" si="8"/>
        <v>28</v>
      </c>
      <c r="B106" s="72" t="s">
        <v>204</v>
      </c>
      <c r="C106" s="72" t="s">
        <v>223</v>
      </c>
      <c r="D106" s="71">
        <v>0</v>
      </c>
      <c r="E106" s="71">
        <v>1</v>
      </c>
      <c r="F106" s="58" t="s">
        <v>27</v>
      </c>
      <c r="G106" s="49">
        <f t="shared" si="7"/>
        <v>0</v>
      </c>
      <c r="H106" s="13">
        <v>0.21</v>
      </c>
    </row>
    <row r="107" spans="1:8" ht="12.75" customHeight="1" x14ac:dyDescent="0.2">
      <c r="A107" s="47">
        <f t="shared" si="8"/>
        <v>29</v>
      </c>
      <c r="B107" s="72" t="s">
        <v>90</v>
      </c>
      <c r="C107" s="72" t="s">
        <v>155</v>
      </c>
      <c r="D107" s="71">
        <v>0</v>
      </c>
      <c r="E107" s="71">
        <v>0.15</v>
      </c>
      <c r="F107" s="74" t="s">
        <v>84</v>
      </c>
      <c r="G107" s="49">
        <f t="shared" si="7"/>
        <v>0</v>
      </c>
      <c r="H107" s="13">
        <v>0.21</v>
      </c>
    </row>
    <row r="108" spans="1:8" ht="11.25" customHeight="1" x14ac:dyDescent="0.2">
      <c r="A108" s="47">
        <f t="shared" si="8"/>
        <v>30</v>
      </c>
      <c r="B108" s="72" t="s">
        <v>91</v>
      </c>
      <c r="C108" s="72" t="s">
        <v>92</v>
      </c>
      <c r="D108" s="71">
        <v>0</v>
      </c>
      <c r="E108" s="71">
        <v>0.1</v>
      </c>
      <c r="F108" s="74" t="s">
        <v>93</v>
      </c>
      <c r="G108" s="49">
        <f t="shared" si="7"/>
        <v>0</v>
      </c>
      <c r="H108" s="13">
        <v>0.21</v>
      </c>
    </row>
    <row r="109" spans="1:8" ht="11.25" customHeight="1" x14ac:dyDescent="0.2">
      <c r="A109" s="47">
        <f t="shared" si="8"/>
        <v>31</v>
      </c>
      <c r="B109" s="72" t="s">
        <v>94</v>
      </c>
      <c r="C109" s="72" t="s">
        <v>165</v>
      </c>
      <c r="D109" s="71">
        <v>0</v>
      </c>
      <c r="E109" s="71">
        <v>1</v>
      </c>
      <c r="F109" s="58" t="s">
        <v>27</v>
      </c>
      <c r="G109" s="49">
        <f t="shared" si="7"/>
        <v>0</v>
      </c>
      <c r="H109" s="13">
        <v>0.21</v>
      </c>
    </row>
    <row r="110" spans="1:8" ht="11.25" customHeight="1" x14ac:dyDescent="0.2">
      <c r="A110" s="47">
        <f t="shared" si="8"/>
        <v>32</v>
      </c>
      <c r="B110" s="72" t="s">
        <v>95</v>
      </c>
      <c r="C110" s="72" t="s">
        <v>96</v>
      </c>
      <c r="D110" s="71">
        <v>0</v>
      </c>
      <c r="E110" s="71">
        <v>0.15</v>
      </c>
      <c r="F110" s="74" t="s">
        <v>84</v>
      </c>
      <c r="G110" s="49">
        <f t="shared" si="7"/>
        <v>0</v>
      </c>
      <c r="H110" s="13">
        <v>0.21</v>
      </c>
    </row>
    <row r="111" spans="1:8" ht="11.25" customHeight="1" x14ac:dyDescent="0.2">
      <c r="A111" s="64">
        <f t="shared" si="8"/>
        <v>33</v>
      </c>
      <c r="B111" s="52"/>
      <c r="C111" s="48" t="s">
        <v>157</v>
      </c>
      <c r="D111" s="71">
        <v>0</v>
      </c>
      <c r="E111" s="50">
        <v>1</v>
      </c>
      <c r="F111" s="58" t="s">
        <v>97</v>
      </c>
      <c r="G111" s="49">
        <f t="shared" si="7"/>
        <v>0</v>
      </c>
      <c r="H111" s="13">
        <v>0.21</v>
      </c>
    </row>
    <row r="112" spans="1:8" x14ac:dyDescent="0.2">
      <c r="A112" s="11"/>
      <c r="H112" s="2"/>
    </row>
    <row r="113" spans="1:8" ht="12" thickBot="1" x14ac:dyDescent="0.25">
      <c r="A113" s="14" t="s">
        <v>98</v>
      </c>
      <c r="G113" s="27">
        <f>SUM(G79:G112)</f>
        <v>0</v>
      </c>
    </row>
    <row r="114" spans="1:8" ht="12.75" thickTop="1" x14ac:dyDescent="0.2">
      <c r="A114" s="15"/>
      <c r="B114" s="15"/>
      <c r="C114" s="15"/>
      <c r="D114" s="37"/>
      <c r="E114" s="37"/>
      <c r="F114" s="60"/>
      <c r="G114" s="38"/>
      <c r="H114" s="15"/>
    </row>
    <row r="115" spans="1:8" ht="15.75" x14ac:dyDescent="0.2">
      <c r="A115" s="81" t="s">
        <v>99</v>
      </c>
      <c r="B115" s="81"/>
      <c r="C115" s="81"/>
      <c r="D115" s="81"/>
      <c r="E115" s="81"/>
      <c r="F115" s="81"/>
      <c r="G115" s="81"/>
      <c r="H115" s="81"/>
    </row>
    <row r="116" spans="1:8" x14ac:dyDescent="0.2">
      <c r="A116" s="9" t="s">
        <v>10</v>
      </c>
      <c r="B116" s="10" t="s">
        <v>11</v>
      </c>
      <c r="C116" s="10" t="s">
        <v>12</v>
      </c>
      <c r="D116" s="26" t="s">
        <v>13</v>
      </c>
      <c r="E116" s="26" t="s">
        <v>14</v>
      </c>
      <c r="F116" s="57" t="s">
        <v>15</v>
      </c>
      <c r="G116" s="26" t="s">
        <v>16</v>
      </c>
      <c r="H116" s="9" t="s">
        <v>17</v>
      </c>
    </row>
    <row r="117" spans="1:8" ht="12.75" customHeight="1" x14ac:dyDescent="0.2">
      <c r="A117" s="51">
        <v>1</v>
      </c>
      <c r="B117" s="48" t="s">
        <v>100</v>
      </c>
      <c r="C117" s="72" t="s">
        <v>205</v>
      </c>
      <c r="D117" s="71">
        <v>0</v>
      </c>
      <c r="E117" s="71">
        <v>8</v>
      </c>
      <c r="F117" s="58" t="s">
        <v>102</v>
      </c>
      <c r="G117" s="49">
        <f>E117*D117</f>
        <v>0</v>
      </c>
      <c r="H117" s="13">
        <v>0.21</v>
      </c>
    </row>
    <row r="118" spans="1:8" ht="12.75" customHeight="1" x14ac:dyDescent="0.2">
      <c r="A118" s="51">
        <f>A117+1</f>
        <v>2</v>
      </c>
      <c r="B118" s="48" t="s">
        <v>100</v>
      </c>
      <c r="C118" s="72" t="s">
        <v>107</v>
      </c>
      <c r="D118" s="71">
        <v>0</v>
      </c>
      <c r="E118" s="71">
        <v>4</v>
      </c>
      <c r="F118" s="58" t="s">
        <v>102</v>
      </c>
      <c r="G118" s="49">
        <f t="shared" ref="G118:G133" si="9">E118*D118</f>
        <v>0</v>
      </c>
      <c r="H118" s="13">
        <v>0.21</v>
      </c>
    </row>
    <row r="119" spans="1:8" ht="12.75" customHeight="1" x14ac:dyDescent="0.2">
      <c r="A119" s="51">
        <f t="shared" ref="A119:A133" si="10">A118+1</f>
        <v>3</v>
      </c>
      <c r="B119" s="48" t="s">
        <v>100</v>
      </c>
      <c r="C119" s="72" t="s">
        <v>276</v>
      </c>
      <c r="D119" s="71">
        <v>0</v>
      </c>
      <c r="E119" s="71">
        <v>10</v>
      </c>
      <c r="F119" s="58" t="s">
        <v>102</v>
      </c>
      <c r="G119" s="49">
        <f t="shared" si="9"/>
        <v>0</v>
      </c>
      <c r="H119" s="13">
        <v>0.21</v>
      </c>
    </row>
    <row r="120" spans="1:8" ht="15" customHeight="1" x14ac:dyDescent="0.2">
      <c r="A120" s="51">
        <f t="shared" si="10"/>
        <v>4</v>
      </c>
      <c r="B120" s="48" t="s">
        <v>100</v>
      </c>
      <c r="C120" s="72" t="s">
        <v>106</v>
      </c>
      <c r="D120" s="71">
        <v>0</v>
      </c>
      <c r="E120" s="71">
        <v>3</v>
      </c>
      <c r="F120" s="58" t="s">
        <v>102</v>
      </c>
      <c r="G120" s="49">
        <f t="shared" si="9"/>
        <v>0</v>
      </c>
      <c r="H120" s="13">
        <v>0.21</v>
      </c>
    </row>
    <row r="121" spans="1:8" ht="12.75" customHeight="1" x14ac:dyDescent="0.2">
      <c r="A121" s="51">
        <f t="shared" si="10"/>
        <v>5</v>
      </c>
      <c r="B121" s="48" t="s">
        <v>100</v>
      </c>
      <c r="C121" s="72" t="s">
        <v>156</v>
      </c>
      <c r="D121" s="71">
        <v>0</v>
      </c>
      <c r="E121" s="71">
        <v>3</v>
      </c>
      <c r="F121" s="58" t="s">
        <v>102</v>
      </c>
      <c r="G121" s="49">
        <f t="shared" si="9"/>
        <v>0</v>
      </c>
      <c r="H121" s="13">
        <v>0.21</v>
      </c>
    </row>
    <row r="122" spans="1:8" ht="12.75" customHeight="1" x14ac:dyDescent="0.2">
      <c r="A122" s="51">
        <f t="shared" si="10"/>
        <v>6</v>
      </c>
      <c r="B122" s="48" t="s">
        <v>100</v>
      </c>
      <c r="C122" s="72" t="s">
        <v>206</v>
      </c>
      <c r="D122" s="71">
        <v>0</v>
      </c>
      <c r="E122" s="71">
        <v>1</v>
      </c>
      <c r="F122" s="58" t="s">
        <v>102</v>
      </c>
      <c r="G122" s="49">
        <f t="shared" si="9"/>
        <v>0</v>
      </c>
      <c r="H122" s="13">
        <v>0.21</v>
      </c>
    </row>
    <row r="123" spans="1:8" ht="12.75" customHeight="1" x14ac:dyDescent="0.2">
      <c r="A123" s="51">
        <f t="shared" si="10"/>
        <v>7</v>
      </c>
      <c r="B123" s="48" t="s">
        <v>100</v>
      </c>
      <c r="C123" s="72" t="s">
        <v>105</v>
      </c>
      <c r="D123" s="71">
        <v>0</v>
      </c>
      <c r="E123" s="71">
        <v>5</v>
      </c>
      <c r="F123" s="58" t="s">
        <v>102</v>
      </c>
      <c r="G123" s="49">
        <f t="shared" si="9"/>
        <v>0</v>
      </c>
      <c r="H123" s="13">
        <v>0.21</v>
      </c>
    </row>
    <row r="124" spans="1:8" ht="12.75" customHeight="1" x14ac:dyDescent="0.2">
      <c r="A124" s="51">
        <f t="shared" si="10"/>
        <v>8</v>
      </c>
      <c r="B124" s="48" t="s">
        <v>100</v>
      </c>
      <c r="C124" s="72" t="s">
        <v>110</v>
      </c>
      <c r="D124" s="71">
        <v>0</v>
      </c>
      <c r="E124" s="71">
        <v>8</v>
      </c>
      <c r="F124" s="58" t="s">
        <v>102</v>
      </c>
      <c r="G124" s="49">
        <f t="shared" si="9"/>
        <v>0</v>
      </c>
      <c r="H124" s="13">
        <v>0.21</v>
      </c>
    </row>
    <row r="125" spans="1:8" ht="12.75" customHeight="1" x14ac:dyDescent="0.2">
      <c r="A125" s="51">
        <f t="shared" si="10"/>
        <v>9</v>
      </c>
      <c r="B125" s="48" t="s">
        <v>100</v>
      </c>
      <c r="C125" s="72" t="s">
        <v>108</v>
      </c>
      <c r="D125" s="71">
        <v>0</v>
      </c>
      <c r="E125" s="71">
        <v>3</v>
      </c>
      <c r="F125" s="58" t="s">
        <v>102</v>
      </c>
      <c r="G125" s="49">
        <f t="shared" si="9"/>
        <v>0</v>
      </c>
      <c r="H125" s="13">
        <v>0.21</v>
      </c>
    </row>
    <row r="126" spans="1:8" ht="12.75" customHeight="1" x14ac:dyDescent="0.2">
      <c r="A126" s="51">
        <f t="shared" si="10"/>
        <v>10</v>
      </c>
      <c r="B126" s="48" t="s">
        <v>100</v>
      </c>
      <c r="C126" s="72" t="s">
        <v>277</v>
      </c>
      <c r="D126" s="71">
        <v>0</v>
      </c>
      <c r="E126" s="71">
        <v>2</v>
      </c>
      <c r="F126" s="58" t="s">
        <v>102</v>
      </c>
      <c r="G126" s="49">
        <f t="shared" si="9"/>
        <v>0</v>
      </c>
      <c r="H126" s="13">
        <v>0.21</v>
      </c>
    </row>
    <row r="127" spans="1:8" ht="12.75" customHeight="1" x14ac:dyDescent="0.2">
      <c r="A127" s="51">
        <f t="shared" si="10"/>
        <v>11</v>
      </c>
      <c r="B127" s="48" t="s">
        <v>100</v>
      </c>
      <c r="C127" s="72" t="s">
        <v>111</v>
      </c>
      <c r="D127" s="71">
        <v>0</v>
      </c>
      <c r="E127" s="71">
        <v>2</v>
      </c>
      <c r="F127" s="58" t="s">
        <v>102</v>
      </c>
      <c r="G127" s="49">
        <f t="shared" si="9"/>
        <v>0</v>
      </c>
      <c r="H127" s="13">
        <v>0.21</v>
      </c>
    </row>
    <row r="128" spans="1:8" ht="12.75" customHeight="1" x14ac:dyDescent="0.2">
      <c r="A128" s="51">
        <f t="shared" si="10"/>
        <v>12</v>
      </c>
      <c r="B128" s="48" t="s">
        <v>100</v>
      </c>
      <c r="C128" s="72" t="s">
        <v>224</v>
      </c>
      <c r="D128" s="71">
        <v>0</v>
      </c>
      <c r="E128" s="71">
        <v>3</v>
      </c>
      <c r="F128" s="58" t="s">
        <v>102</v>
      </c>
      <c r="G128" s="49">
        <f t="shared" si="9"/>
        <v>0</v>
      </c>
      <c r="H128" s="13">
        <v>0.21</v>
      </c>
    </row>
    <row r="129" spans="1:8" ht="12.75" customHeight="1" x14ac:dyDescent="0.2">
      <c r="A129" s="51">
        <f t="shared" si="10"/>
        <v>13</v>
      </c>
      <c r="B129" s="48" t="s">
        <v>100</v>
      </c>
      <c r="C129" s="72" t="s">
        <v>101</v>
      </c>
      <c r="D129" s="71">
        <v>0</v>
      </c>
      <c r="E129" s="71">
        <v>3</v>
      </c>
      <c r="F129" s="58" t="s">
        <v>102</v>
      </c>
      <c r="G129" s="49">
        <f t="shared" si="9"/>
        <v>0</v>
      </c>
      <c r="H129" s="13">
        <v>0.21</v>
      </c>
    </row>
    <row r="130" spans="1:8" ht="12.75" customHeight="1" x14ac:dyDescent="0.2">
      <c r="A130" s="51">
        <f t="shared" si="10"/>
        <v>14</v>
      </c>
      <c r="B130" s="63"/>
      <c r="C130" s="72" t="s">
        <v>104</v>
      </c>
      <c r="D130" s="71">
        <v>0</v>
      </c>
      <c r="E130" s="71">
        <v>8</v>
      </c>
      <c r="F130" s="58" t="s">
        <v>102</v>
      </c>
      <c r="G130" s="65">
        <f t="shared" si="9"/>
        <v>0</v>
      </c>
      <c r="H130" s="13">
        <v>0.21</v>
      </c>
    </row>
    <row r="131" spans="1:8" ht="12.75" customHeight="1" x14ac:dyDescent="0.2">
      <c r="A131" s="51">
        <f t="shared" si="10"/>
        <v>15</v>
      </c>
      <c r="B131" s="63"/>
      <c r="C131" s="72" t="s">
        <v>109</v>
      </c>
      <c r="D131" s="71">
        <v>0</v>
      </c>
      <c r="E131" s="71">
        <v>6</v>
      </c>
      <c r="F131" s="58" t="s">
        <v>102</v>
      </c>
      <c r="G131" s="65">
        <f t="shared" si="9"/>
        <v>0</v>
      </c>
      <c r="H131" s="13">
        <v>0.21</v>
      </c>
    </row>
    <row r="132" spans="1:8" ht="12.75" customHeight="1" x14ac:dyDescent="0.2">
      <c r="A132" s="51">
        <f t="shared" si="10"/>
        <v>16</v>
      </c>
      <c r="B132" s="63"/>
      <c r="C132" s="72" t="s">
        <v>166</v>
      </c>
      <c r="D132" s="71">
        <v>0</v>
      </c>
      <c r="E132" s="71">
        <v>6</v>
      </c>
      <c r="F132" s="58" t="s">
        <v>102</v>
      </c>
      <c r="G132" s="65">
        <f t="shared" si="9"/>
        <v>0</v>
      </c>
      <c r="H132" s="13">
        <v>0.21</v>
      </c>
    </row>
    <row r="133" spans="1:8" ht="13.5" customHeight="1" x14ac:dyDescent="0.2">
      <c r="A133" s="51">
        <f t="shared" si="10"/>
        <v>17</v>
      </c>
      <c r="B133" s="48" t="s">
        <v>100</v>
      </c>
      <c r="C133" s="72" t="s">
        <v>227</v>
      </c>
      <c r="D133" s="71">
        <v>0</v>
      </c>
      <c r="E133" s="71">
        <v>3</v>
      </c>
      <c r="F133" s="58" t="s">
        <v>102</v>
      </c>
      <c r="G133" s="65">
        <f t="shared" si="9"/>
        <v>0</v>
      </c>
      <c r="H133" s="13">
        <v>0.21</v>
      </c>
    </row>
    <row r="134" spans="1:8" x14ac:dyDescent="0.2">
      <c r="H134" s="2"/>
    </row>
    <row r="135" spans="1:8" ht="12" thickBot="1" x14ac:dyDescent="0.25">
      <c r="A135" s="14" t="s">
        <v>112</v>
      </c>
      <c r="G135" s="27">
        <f>SUM(G117:G134)</f>
        <v>0</v>
      </c>
    </row>
    <row r="136" spans="1:8" ht="12.75" thickTop="1" x14ac:dyDescent="0.2">
      <c r="A136" s="15"/>
      <c r="B136" s="15"/>
      <c r="C136" s="15"/>
      <c r="D136" s="37"/>
      <c r="E136" s="37"/>
      <c r="F136" s="60"/>
      <c r="G136" s="38"/>
      <c r="H136" s="15"/>
    </row>
  </sheetData>
  <mergeCells count="6">
    <mergeCell ref="A1:H1"/>
    <mergeCell ref="A50:H50"/>
    <mergeCell ref="A77:H77"/>
    <mergeCell ref="A115:H115"/>
    <mergeCell ref="A43:H43"/>
    <mergeCell ref="A30:H30"/>
  </mergeCells>
  <phoneticPr fontId="1" type="noConversion"/>
  <pageMargins left="0.78740157480314965" right="0.78740157480314965" top="0.59055118110236227" bottom="0.78740157480314965" header="0.51181102362204722" footer="0.51181102362204722"/>
  <pageSetup paperSize="9" orientation="portrait" r:id="rId1"/>
  <headerFooter alignWithMargins="0"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Položky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Kateřina Janečková</cp:lastModifiedBy>
  <cp:lastPrinted>2022-03-14T13:13:59Z</cp:lastPrinted>
  <dcterms:created xsi:type="dcterms:W3CDTF">2013-12-30T09:49:05Z</dcterms:created>
  <dcterms:modified xsi:type="dcterms:W3CDTF">2023-02-20T06:58:56Z</dcterms:modified>
</cp:coreProperties>
</file>